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二季度（审核）" sheetId="1" r:id="rId1"/>
  </sheets>
  <calcPr calcId="144525"/>
</workbook>
</file>

<file path=xl/sharedStrings.xml><?xml version="1.0" encoding="utf-8"?>
<sst xmlns="http://schemas.openxmlformats.org/spreadsheetml/2006/main" count="66">
  <si>
    <t>淮南市公共交通有限责任公司2018年第二季度特殊群体刷卡运量报表</t>
  </si>
  <si>
    <t>车队名</t>
  </si>
  <si>
    <t>线路</t>
  </si>
  <si>
    <t>小学生卡运量（次）</t>
  </si>
  <si>
    <t>中学生卡运量（次）</t>
  </si>
  <si>
    <t>学生卡运量小计</t>
  </si>
  <si>
    <t>学生卡补贴（元）</t>
  </si>
  <si>
    <t>老龄卡运量（次）</t>
  </si>
  <si>
    <t>老龄卡补贴（元）</t>
  </si>
  <si>
    <t>爱心卡运量（次）</t>
  </si>
  <si>
    <t>爱心卡补贴（元）</t>
  </si>
  <si>
    <t>运量合计（次）</t>
  </si>
  <si>
    <t>补贴合计（元）</t>
  </si>
  <si>
    <t>一车队</t>
  </si>
  <si>
    <t>0002</t>
  </si>
  <si>
    <t>0029</t>
  </si>
  <si>
    <t>0030</t>
  </si>
  <si>
    <t>0038</t>
  </si>
  <si>
    <t>0121</t>
  </si>
  <si>
    <t>0631</t>
  </si>
  <si>
    <t>0701</t>
  </si>
  <si>
    <t>00G1</t>
  </si>
  <si>
    <t>小计</t>
  </si>
  <si>
    <t>二车队</t>
  </si>
  <si>
    <t>0003</t>
  </si>
  <si>
    <t>0028</t>
  </si>
  <si>
    <t>0032</t>
  </si>
  <si>
    <t>0037</t>
  </si>
  <si>
    <t>0110</t>
  </si>
  <si>
    <t>0210</t>
  </si>
  <si>
    <t>0310</t>
  </si>
  <si>
    <t>0629</t>
  </si>
  <si>
    <t>0630</t>
  </si>
  <si>
    <t>0702</t>
  </si>
  <si>
    <t>三车队</t>
  </si>
  <si>
    <t>0009</t>
  </si>
  <si>
    <t>0016</t>
  </si>
  <si>
    <t>0024</t>
  </si>
  <si>
    <t>0031</t>
  </si>
  <si>
    <t>0034</t>
  </si>
  <si>
    <t>0035</t>
  </si>
  <si>
    <t>0122</t>
  </si>
  <si>
    <t>0127</t>
  </si>
  <si>
    <t>034F</t>
  </si>
  <si>
    <t>0703</t>
  </si>
  <si>
    <t>四车队</t>
  </si>
  <si>
    <t>0005</t>
  </si>
  <si>
    <t>0006</t>
  </si>
  <si>
    <t>0018</t>
  </si>
  <si>
    <t>0026</t>
  </si>
  <si>
    <t>0033</t>
  </si>
  <si>
    <t>0036</t>
  </si>
  <si>
    <t>0039</t>
  </si>
  <si>
    <t>0111</t>
  </si>
  <si>
    <t>0410</t>
  </si>
  <si>
    <t>0501</t>
  </si>
  <si>
    <t>029F</t>
  </si>
  <si>
    <t>五车队</t>
  </si>
  <si>
    <t>0008</t>
  </si>
  <si>
    <t>0017</t>
  </si>
  <si>
    <t>0112</t>
  </si>
  <si>
    <t>0628</t>
  </si>
  <si>
    <t>00G2</t>
  </si>
  <si>
    <t>公司合计</t>
  </si>
  <si>
    <t>-</t>
  </si>
  <si>
    <t xml:space="preserve"> 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</si>
</sst>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#,##0.00_);[Red]\(#,##0.00\)"/>
    <numFmt numFmtId="178" formatCode="#,##0_);[Red]\(#,##0\)"/>
    <numFmt numFmtId="179" formatCode="#,##0_ "/>
  </numFmts>
  <fonts count="45"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rgb="FFFA7D00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2" borderId="28" applyNumberFormat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9" fillId="3" borderId="18" applyNumberFormat="0" applyFon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7" borderId="3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19" borderId="22" applyNumberFormat="0" applyAlignment="0" applyProtection="0">
      <alignment vertical="center"/>
    </xf>
    <xf numFmtId="0" fontId="44" fillId="19" borderId="19" applyNumberFormat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4" fillId="12" borderId="20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2" borderId="28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2" borderId="28" applyNumberFormat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2" borderId="28" applyNumberFormat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4" fillId="2" borderId="2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3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3" borderId="2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25" fillId="23" borderId="24" applyNumberFormat="0" applyAlignment="0" applyProtection="0">
      <alignment vertical="center"/>
    </xf>
    <xf numFmtId="0" fontId="25" fillId="23" borderId="2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0" fillId="47" borderId="33" applyNumberFormat="0" applyFont="0" applyAlignment="0" applyProtection="0">
      <alignment vertical="center"/>
    </xf>
    <xf numFmtId="0" fontId="0" fillId="47" borderId="33" applyNumberFormat="0" applyFont="0" applyAlignment="0" applyProtection="0">
      <alignment vertical="center"/>
    </xf>
    <xf numFmtId="0" fontId="0" fillId="47" borderId="33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5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6" fillId="0" borderId="8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179" fontId="6" fillId="0" borderId="13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79" fontId="4" fillId="0" borderId="5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</cellXfs>
  <cellStyles count="220">
    <cellStyle name="常规" xfId="0" builtinId="0"/>
    <cellStyle name="货币[0]" xfId="1" builtinId="7"/>
    <cellStyle name="20% - 强调文字颜色 1 2" xfId="2"/>
    <cellStyle name="输出 3" xfId="3"/>
    <cellStyle name="链接单元格 5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计算 2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60% - 强调文字颜色 2 3" xfId="17"/>
    <cellStyle name="注释" xfId="18" builtinId="10"/>
    <cellStyle name="20% - 强调文字颜色 4 5" xfId="19"/>
    <cellStyle name="60% - 强调文字颜色 2" xfId="20" builtinId="36"/>
    <cellStyle name="标题 4" xfId="21" builtinId="19"/>
    <cellStyle name="注释 5" xfId="22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40% - 强调文字颜色 4 2" xfId="33"/>
    <cellStyle name="检查单元格" xfId="34" builtinId="23"/>
    <cellStyle name="好 2" xfId="35"/>
    <cellStyle name="20% - 强调文字颜色 1 5" xfId="36"/>
    <cellStyle name="20% - 强调文字颜色 6" xfId="37" builtinId="50"/>
    <cellStyle name="强调文字颜色 2" xfId="38" builtinId="33"/>
    <cellStyle name="链接单元格" xfId="39" builtinId="24"/>
    <cellStyle name="20% - 强调文字颜色 2 3" xfId="40"/>
    <cellStyle name="40% - 强调文字颜色 6 5" xfId="41"/>
    <cellStyle name="汇总" xfId="42" builtinId="25"/>
    <cellStyle name="好" xfId="43" builtinId="26"/>
    <cellStyle name="适中" xfId="44" builtinId="28"/>
    <cellStyle name="20% - 强调文字颜色 3 3" xfId="45"/>
    <cellStyle name="20% - 强调文字颜色 1 4" xfId="46"/>
    <cellStyle name="输出 5" xfId="47"/>
    <cellStyle name="20% - 强调文字颜色 5" xfId="48" builtinId="46"/>
    <cellStyle name="强调文字颜色 1" xfId="49" builtinId="29"/>
    <cellStyle name="链接单元格 3" xfId="50"/>
    <cellStyle name="20% - 强调文字颜色 1" xfId="51" builtinId="30"/>
    <cellStyle name="40% - 强调文字颜色 1" xfId="52" builtinId="31"/>
    <cellStyle name="输出 2" xfId="53"/>
    <cellStyle name="链接单元格 4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1 3" xfId="59"/>
    <cellStyle name="输出 4" xfId="60"/>
    <cellStyle name="20% - 强调文字颜色 4" xfId="61" builtinId="42"/>
    <cellStyle name="计算 3" xfId="62"/>
    <cellStyle name="40% - 强调文字颜色 4" xfId="63" builtinId="43"/>
    <cellStyle name="强调文字颜色 5" xfId="64" builtinId="45"/>
    <cellStyle name="计算 4" xfId="65"/>
    <cellStyle name="40% - 强调文字颜色 5" xfId="66" builtinId="47"/>
    <cellStyle name="60% - 强调文字颜色 5" xfId="67" builtinId="48"/>
    <cellStyle name="强调文字颜色 6" xfId="68" builtinId="49"/>
    <cellStyle name="适中 2" xfId="69"/>
    <cellStyle name="计算 5" xfId="70"/>
    <cellStyle name="40% - 强调文字颜色 6" xfId="71" builtinId="51"/>
    <cellStyle name="60% - 强调文字颜色 6" xfId="72" builtinId="52"/>
    <cellStyle name="20% - 强调文字颜色 2 2" xfId="73"/>
    <cellStyle name="20% - 强调文字颜色 2 4" xfId="74"/>
    <cellStyle name="20% - 强调文字颜色 2 5" xfId="75"/>
    <cellStyle name="20% - 强调文字颜色 3 2" xfId="76"/>
    <cellStyle name="60% - 强调文字颜色 1 2" xfId="77"/>
    <cellStyle name="20% - 强调文字颜色 3 4" xfId="78"/>
    <cellStyle name="60% - 强调文字颜色 1 3" xfId="79"/>
    <cellStyle name="20% - 强调文字颜色 3 5" xfId="80"/>
    <cellStyle name="常规 3" xfId="81"/>
    <cellStyle name="20% - 强调文字颜色 4 2" xfId="82"/>
    <cellStyle name="常规 4" xfId="83"/>
    <cellStyle name="20% - 强调文字颜色 4 3" xfId="84"/>
    <cellStyle name="常规 5" xfId="85"/>
    <cellStyle name="60% - 强调文字颜色 2 2" xfId="86"/>
    <cellStyle name="20% - 强调文字颜色 4 4" xfId="87"/>
    <cellStyle name="20% - 强调文字颜色 5 2" xfId="88"/>
    <cellStyle name="20% - 强调文字颜色 5 3" xfId="89"/>
    <cellStyle name="60% - 强调文字颜色 3 2" xfId="90"/>
    <cellStyle name="20% - 强调文字颜色 5 4" xfId="91"/>
    <cellStyle name="60% - 强调文字颜色 3 3" xfId="92"/>
    <cellStyle name="20% - 强调文字颜色 5 5" xfId="93"/>
    <cellStyle name="20% - 强调文字颜色 6 2" xfId="94"/>
    <cellStyle name="20% - 强调文字颜色 6 3" xfId="95"/>
    <cellStyle name="60% - 强调文字颜色 4 2" xfId="96"/>
    <cellStyle name="20% - 强调文字颜色 6 4" xfId="97"/>
    <cellStyle name="60% - 强调文字颜色 4 3" xfId="98"/>
    <cellStyle name="20% - 强调文字颜色 6 5" xfId="99"/>
    <cellStyle name="40% - 强调文字颜色 1 2" xfId="100"/>
    <cellStyle name="40% - 强调文字颜色 1 3" xfId="101"/>
    <cellStyle name="40% - 强调文字颜色 1 4" xfId="102"/>
    <cellStyle name="40% - 强调文字颜色 1 5" xfId="103"/>
    <cellStyle name="40% - 强调文字颜色 2 2" xfId="104"/>
    <cellStyle name="40% - 强调文字颜色 2 3" xfId="105"/>
    <cellStyle name="40% - 强调文字颜色 2 4" xfId="106"/>
    <cellStyle name="40% - 强调文字颜色 2 5" xfId="107"/>
    <cellStyle name="40% - 强调文字颜色 3 2" xfId="108"/>
    <cellStyle name="40% - 强调文字颜色 3 3" xfId="109"/>
    <cellStyle name="40% - 强调文字颜色 3 4" xfId="110"/>
    <cellStyle name="40% - 强调文字颜色 3 5" xfId="111"/>
    <cellStyle name="40% - 强调文字颜色 4 3" xfId="112"/>
    <cellStyle name="40% - 强调文字颜色 4 4" xfId="113"/>
    <cellStyle name="40% - 强调文字颜色 4 5" xfId="114"/>
    <cellStyle name="40% - 强调文字颜色 5 2" xfId="115"/>
    <cellStyle name="40% - 强调文字颜色 5 3" xfId="116"/>
    <cellStyle name="40% - 强调文字颜色 5 4" xfId="117"/>
    <cellStyle name="40% - 强调文字颜色 5 5" xfId="118"/>
    <cellStyle name="40% - 强调文字颜色 6 2" xfId="119"/>
    <cellStyle name="40% - 强调文字颜色 6 3" xfId="120"/>
    <cellStyle name="40% - 强调文字颜色 6 4" xfId="121"/>
    <cellStyle name="60% - 强调文字颜色 1 4" xfId="122"/>
    <cellStyle name="60% - 强调文字颜色 1 5" xfId="123"/>
    <cellStyle name="60% - 强调文字颜色 2 4" xfId="124"/>
    <cellStyle name="60% - 强调文字颜色 2 5" xfId="125"/>
    <cellStyle name="60% - 强调文字颜色 3 4" xfId="126"/>
    <cellStyle name="60% - 强调文字颜色 3 5" xfId="127"/>
    <cellStyle name="60% - 强调文字颜色 4 4" xfId="128"/>
    <cellStyle name="60% - 强调文字颜色 4 5" xfId="129"/>
    <cellStyle name="60% - 强调文字颜色 5 2" xfId="130"/>
    <cellStyle name="60% - 强调文字颜色 5 3" xfId="131"/>
    <cellStyle name="60% - 强调文字颜色 5 4" xfId="132"/>
    <cellStyle name="60% - 强调文字颜色 5 5" xfId="133"/>
    <cellStyle name="60% - 强调文字颜色 6 2" xfId="134"/>
    <cellStyle name="60% - 强调文字颜色 6 3" xfId="135"/>
    <cellStyle name="60% - 强调文字颜色 6 4" xfId="136"/>
    <cellStyle name="60% - 强调文字颜色 6 5" xfId="137"/>
    <cellStyle name="标题 1 2" xfId="138"/>
    <cellStyle name="标题 1 3" xfId="139"/>
    <cellStyle name="标题 1 4" xfId="140"/>
    <cellStyle name="标题 1 5" xfId="141"/>
    <cellStyle name="标题 2 2" xfId="142"/>
    <cellStyle name="标题 2 3" xfId="143"/>
    <cellStyle name="标题 2 4" xfId="144"/>
    <cellStyle name="标题 2 5" xfId="145"/>
    <cellStyle name="标题 3 2" xfId="146"/>
    <cellStyle name="标题 3 3" xfId="147"/>
    <cellStyle name="标题 3 4" xfId="148"/>
    <cellStyle name="标题 3 5" xfId="149"/>
    <cellStyle name="标题 4 2" xfId="150"/>
    <cellStyle name="标题 4 3" xfId="151"/>
    <cellStyle name="检查单元格 2" xfId="152"/>
    <cellStyle name="标题 4 4" xfId="153"/>
    <cellStyle name="检查单元格 3" xfId="154"/>
    <cellStyle name="标题 4 5" xfId="155"/>
    <cellStyle name="标题 5" xfId="156"/>
    <cellStyle name="标题 6" xfId="157"/>
    <cellStyle name="标题 7" xfId="158"/>
    <cellStyle name="标题 8" xfId="159"/>
    <cellStyle name="解释性文本 5" xfId="160"/>
    <cellStyle name="差 2" xfId="161"/>
    <cellStyle name="差 3" xfId="162"/>
    <cellStyle name="差 4" xfId="163"/>
    <cellStyle name="差 5" xfId="164"/>
    <cellStyle name="常规 2 2" xfId="165"/>
    <cellStyle name="常规 2 3" xfId="166"/>
    <cellStyle name="常规 2 4" xfId="167"/>
    <cellStyle name="强调文字颜色 4 2" xfId="168"/>
    <cellStyle name="常规 2 5" xfId="169"/>
    <cellStyle name="好 3" xfId="170"/>
    <cellStyle name="好 4" xfId="171"/>
    <cellStyle name="好 5" xfId="172"/>
    <cellStyle name="汇总 2" xfId="173"/>
    <cellStyle name="汇总 3" xfId="174"/>
    <cellStyle name="汇总 4" xfId="175"/>
    <cellStyle name="汇总 5" xfId="176"/>
    <cellStyle name="检查单元格 4" xfId="177"/>
    <cellStyle name="检查单元格 5" xfId="178"/>
    <cellStyle name="解释性文本 2" xfId="179"/>
    <cellStyle name="解释性文本 3" xfId="180"/>
    <cellStyle name="解释性文本 4" xfId="181"/>
    <cellStyle name="警告文本 2" xfId="182"/>
    <cellStyle name="警告文本 3" xfId="183"/>
    <cellStyle name="警告文本 4" xfId="184"/>
    <cellStyle name="警告文本 5" xfId="185"/>
    <cellStyle name="链接单元格 2" xfId="186"/>
    <cellStyle name="强调文字颜色 1 2" xfId="187"/>
    <cellStyle name="强调文字颜色 1 3" xfId="188"/>
    <cellStyle name="强调文字颜色 1 4" xfId="189"/>
    <cellStyle name="强调文字颜色 1 5" xfId="190"/>
    <cellStyle name="强调文字颜色 2 2" xfId="191"/>
    <cellStyle name="强调文字颜色 2 3" xfId="192"/>
    <cellStyle name="强调文字颜色 2 4" xfId="193"/>
    <cellStyle name="强调文字颜色 2 5" xfId="194"/>
    <cellStyle name="强调文字颜色 3 2" xfId="195"/>
    <cellStyle name="强调文字颜色 3 3" xfId="196"/>
    <cellStyle name="强调文字颜色 3 4" xfId="197"/>
    <cellStyle name="强调文字颜色 3 5" xfId="198"/>
    <cellStyle name="强调文字颜色 4 3" xfId="199"/>
    <cellStyle name="强调文字颜色 4 4" xfId="200"/>
    <cellStyle name="输入 2" xfId="201"/>
    <cellStyle name="强调文字颜色 4 5" xfId="202"/>
    <cellStyle name="强调文字颜色 5 2" xfId="203"/>
    <cellStyle name="强调文字颜色 5 3" xfId="204"/>
    <cellStyle name="强调文字颜色 5 4" xfId="205"/>
    <cellStyle name="强调文字颜色 5 5" xfId="206"/>
    <cellStyle name="强调文字颜色 6 2" xfId="207"/>
    <cellStyle name="强调文字颜色 6 3" xfId="208"/>
    <cellStyle name="强调文字颜色 6 4" xfId="209"/>
    <cellStyle name="强调文字颜色 6 5" xfId="210"/>
    <cellStyle name="适中 3" xfId="211"/>
    <cellStyle name="适中 4" xfId="212"/>
    <cellStyle name="适中 5" xfId="213"/>
    <cellStyle name="输入 3" xfId="214"/>
    <cellStyle name="输入 4" xfId="215"/>
    <cellStyle name="输入 5" xfId="216"/>
    <cellStyle name="注释 2" xfId="217"/>
    <cellStyle name="注释 3" xfId="218"/>
    <cellStyle name="注释 4" xfId="21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topLeftCell="A34" workbookViewId="0">
      <selection activeCell="I56" sqref="I56"/>
    </sheetView>
  </sheetViews>
  <sheetFormatPr defaultColWidth="9" defaultRowHeight="14.25"/>
  <cols>
    <col min="1" max="1" width="8.1" customWidth="1"/>
    <col min="2" max="2" width="6.5" style="1" customWidth="1"/>
    <col min="3" max="3" width="11.6" customWidth="1"/>
    <col min="4" max="4" width="11.5" customWidth="1"/>
    <col min="5" max="5" width="10.9" customWidth="1"/>
    <col min="6" max="6" width="11.2" customWidth="1"/>
    <col min="7" max="7" width="9.7" customWidth="1"/>
    <col min="8" max="8" width="11" customWidth="1"/>
    <col min="9" max="9" width="9.7" customWidth="1"/>
    <col min="10" max="10" width="9.9" customWidth="1"/>
    <col min="11" max="11" width="10.6" customWidth="1"/>
    <col min="12" max="12" width="12.6" customWidth="1"/>
  </cols>
  <sheetData>
    <row r="1" ht="40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.75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6" t="s">
        <v>12</v>
      </c>
    </row>
    <row r="3" ht="15" customHeight="1" spans="1:12">
      <c r="A3" s="5" t="s">
        <v>13</v>
      </c>
      <c r="B3" s="6" t="s">
        <v>14</v>
      </c>
      <c r="C3" s="7">
        <v>3214</v>
      </c>
      <c r="D3" s="7">
        <v>32219</v>
      </c>
      <c r="E3" s="7">
        <f t="shared" ref="E3:E10" si="0">D3+C3</f>
        <v>35433</v>
      </c>
      <c r="F3" s="8">
        <f t="shared" ref="F3:F10" si="1">E3*0.36</f>
        <v>12755.88</v>
      </c>
      <c r="G3" s="7">
        <v>79767</v>
      </c>
      <c r="H3" s="9">
        <f t="shared" ref="H3:J10" si="2">G3*0.9</f>
        <v>71790.3</v>
      </c>
      <c r="I3" s="7">
        <v>15372</v>
      </c>
      <c r="J3" s="9">
        <f t="shared" si="2"/>
        <v>13834.8</v>
      </c>
      <c r="K3" s="27">
        <f t="shared" ref="K3:L10" si="3">G3+E3+I3</f>
        <v>130572</v>
      </c>
      <c r="L3" s="28">
        <f t="shared" si="3"/>
        <v>98380.98</v>
      </c>
    </row>
    <row r="4" ht="15" customHeight="1" spans="1:12">
      <c r="A4" s="10"/>
      <c r="B4" s="11" t="s">
        <v>15</v>
      </c>
      <c r="C4" s="7">
        <v>4340</v>
      </c>
      <c r="D4" s="7">
        <v>28308</v>
      </c>
      <c r="E4" s="7">
        <f t="shared" si="0"/>
        <v>32648</v>
      </c>
      <c r="F4" s="8">
        <f t="shared" si="1"/>
        <v>11753.28</v>
      </c>
      <c r="G4" s="7">
        <v>83231</v>
      </c>
      <c r="H4" s="9">
        <f t="shared" si="2"/>
        <v>74907.9</v>
      </c>
      <c r="I4" s="7">
        <v>25038</v>
      </c>
      <c r="J4" s="9">
        <f t="shared" si="2"/>
        <v>22534.2</v>
      </c>
      <c r="K4" s="27">
        <f t="shared" si="3"/>
        <v>140917</v>
      </c>
      <c r="L4" s="28">
        <f t="shared" si="3"/>
        <v>109195.38</v>
      </c>
    </row>
    <row r="5" ht="15" customHeight="1" spans="1:12">
      <c r="A5" s="10"/>
      <c r="B5" s="6" t="s">
        <v>16</v>
      </c>
      <c r="C5" s="7">
        <v>8208</v>
      </c>
      <c r="D5" s="7">
        <v>27882</v>
      </c>
      <c r="E5" s="7">
        <f t="shared" si="0"/>
        <v>36090</v>
      </c>
      <c r="F5" s="8">
        <f t="shared" si="1"/>
        <v>12992.4</v>
      </c>
      <c r="G5" s="7">
        <v>68648</v>
      </c>
      <c r="H5" s="9">
        <f t="shared" si="2"/>
        <v>61783.2</v>
      </c>
      <c r="I5" s="7">
        <v>10115</v>
      </c>
      <c r="J5" s="9">
        <f t="shared" si="2"/>
        <v>9103.5</v>
      </c>
      <c r="K5" s="27">
        <f t="shared" si="3"/>
        <v>114853</v>
      </c>
      <c r="L5" s="28">
        <f t="shared" si="3"/>
        <v>83879.1</v>
      </c>
    </row>
    <row r="6" ht="15" customHeight="1" spans="1:12">
      <c r="A6" s="10"/>
      <c r="B6" s="11" t="s">
        <v>17</v>
      </c>
      <c r="C6" s="7">
        <v>106</v>
      </c>
      <c r="D6" s="7">
        <v>1551</v>
      </c>
      <c r="E6" s="7">
        <f t="shared" si="0"/>
        <v>1657</v>
      </c>
      <c r="F6" s="8">
        <f t="shared" si="1"/>
        <v>596.52</v>
      </c>
      <c r="G6" s="7">
        <v>5490</v>
      </c>
      <c r="H6" s="9">
        <f t="shared" si="2"/>
        <v>4941</v>
      </c>
      <c r="I6" s="7">
        <v>931</v>
      </c>
      <c r="J6" s="9">
        <f t="shared" si="2"/>
        <v>837.9</v>
      </c>
      <c r="K6" s="27">
        <f t="shared" si="3"/>
        <v>8078</v>
      </c>
      <c r="L6" s="28">
        <f t="shared" si="3"/>
        <v>6375.42</v>
      </c>
    </row>
    <row r="7" ht="15" customHeight="1" spans="1:12">
      <c r="A7" s="10"/>
      <c r="B7" s="6" t="s">
        <v>18</v>
      </c>
      <c r="C7" s="7">
        <v>11352</v>
      </c>
      <c r="D7" s="7">
        <v>97899</v>
      </c>
      <c r="E7" s="7">
        <f t="shared" si="0"/>
        <v>109251</v>
      </c>
      <c r="F7" s="8">
        <f t="shared" si="1"/>
        <v>39330.36</v>
      </c>
      <c r="G7" s="7">
        <v>209458</v>
      </c>
      <c r="H7" s="9">
        <f t="shared" si="2"/>
        <v>188512.2</v>
      </c>
      <c r="I7" s="7">
        <v>71979</v>
      </c>
      <c r="J7" s="9">
        <f t="shared" si="2"/>
        <v>64781.1</v>
      </c>
      <c r="K7" s="27">
        <f t="shared" si="3"/>
        <v>390688</v>
      </c>
      <c r="L7" s="28">
        <f t="shared" si="3"/>
        <v>292623.66</v>
      </c>
    </row>
    <row r="8" ht="15" customHeight="1" spans="1:12">
      <c r="A8" s="10"/>
      <c r="B8" s="11" t="s">
        <v>19</v>
      </c>
      <c r="C8" s="7">
        <v>2315</v>
      </c>
      <c r="D8" s="7">
        <v>10011</v>
      </c>
      <c r="E8" s="7">
        <f t="shared" si="0"/>
        <v>12326</v>
      </c>
      <c r="F8" s="8">
        <f t="shared" si="1"/>
        <v>4437.36</v>
      </c>
      <c r="G8" s="7">
        <v>37469</v>
      </c>
      <c r="H8" s="9">
        <f t="shared" si="2"/>
        <v>33722.1</v>
      </c>
      <c r="I8" s="7">
        <v>6784</v>
      </c>
      <c r="J8" s="9">
        <f t="shared" si="2"/>
        <v>6105.6</v>
      </c>
      <c r="K8" s="27">
        <f t="shared" si="3"/>
        <v>56579</v>
      </c>
      <c r="L8" s="28">
        <f t="shared" si="3"/>
        <v>44265.06</v>
      </c>
    </row>
    <row r="9" ht="15" customHeight="1" spans="1:12">
      <c r="A9" s="10"/>
      <c r="B9" s="11" t="s">
        <v>20</v>
      </c>
      <c r="C9" s="7">
        <v>4</v>
      </c>
      <c r="D9" s="7">
        <v>119</v>
      </c>
      <c r="E9" s="7">
        <f t="shared" si="0"/>
        <v>123</v>
      </c>
      <c r="F9" s="8">
        <f t="shared" si="1"/>
        <v>44.28</v>
      </c>
      <c r="G9" s="7">
        <v>1033</v>
      </c>
      <c r="H9" s="9">
        <f>G9*0.9</f>
        <v>929.7</v>
      </c>
      <c r="I9" s="7">
        <v>105</v>
      </c>
      <c r="J9" s="9">
        <f>I9*0.9</f>
        <v>94.5</v>
      </c>
      <c r="K9" s="27">
        <f>G9+E9+I9</f>
        <v>1261</v>
      </c>
      <c r="L9" s="28">
        <f>H9+F9+J9</f>
        <v>1068.48</v>
      </c>
    </row>
    <row r="10" ht="15" customHeight="1" spans="1:12">
      <c r="A10" s="10"/>
      <c r="B10" s="11" t="s">
        <v>21</v>
      </c>
      <c r="C10" s="7">
        <v>1784</v>
      </c>
      <c r="D10" s="7">
        <v>6127</v>
      </c>
      <c r="E10" s="7">
        <f t="shared" si="0"/>
        <v>7911</v>
      </c>
      <c r="F10" s="8">
        <f t="shared" si="1"/>
        <v>2847.96</v>
      </c>
      <c r="G10" s="7">
        <v>40643</v>
      </c>
      <c r="H10" s="9">
        <f t="shared" si="2"/>
        <v>36578.7</v>
      </c>
      <c r="I10" s="7">
        <v>5798</v>
      </c>
      <c r="J10" s="9">
        <f t="shared" si="2"/>
        <v>5218.2</v>
      </c>
      <c r="K10" s="27">
        <f t="shared" si="3"/>
        <v>54352</v>
      </c>
      <c r="L10" s="28">
        <f t="shared" si="3"/>
        <v>44644.86</v>
      </c>
    </row>
    <row r="11" ht="15" customHeight="1" spans="1:12">
      <c r="A11" s="12"/>
      <c r="B11" s="13" t="s">
        <v>22</v>
      </c>
      <c r="C11" s="14">
        <f t="shared" ref="C11:L11" si="4">SUM(C2:C10)</f>
        <v>31323</v>
      </c>
      <c r="D11" s="14">
        <f t="shared" si="4"/>
        <v>204116</v>
      </c>
      <c r="E11" s="14">
        <f t="shared" si="4"/>
        <v>235439</v>
      </c>
      <c r="F11" s="15">
        <f t="shared" si="4"/>
        <v>84758.04</v>
      </c>
      <c r="G11" s="14">
        <f t="shared" si="4"/>
        <v>525739</v>
      </c>
      <c r="H11" s="15">
        <f t="shared" si="4"/>
        <v>473165.1</v>
      </c>
      <c r="I11" s="14">
        <f t="shared" si="4"/>
        <v>136122</v>
      </c>
      <c r="J11" s="15">
        <f t="shared" si="4"/>
        <v>122509.8</v>
      </c>
      <c r="K11" s="14">
        <f t="shared" si="4"/>
        <v>897300</v>
      </c>
      <c r="L11" s="29">
        <f t="shared" si="4"/>
        <v>680432.94</v>
      </c>
    </row>
    <row r="12" ht="15" customHeight="1" spans="1:12">
      <c r="A12" s="10" t="s">
        <v>23</v>
      </c>
      <c r="B12" s="6" t="s">
        <v>24</v>
      </c>
      <c r="C12" s="7">
        <v>17451</v>
      </c>
      <c r="D12" s="7">
        <v>128854</v>
      </c>
      <c r="E12" s="7">
        <f t="shared" ref="E12:E21" si="5">D12+C12</f>
        <v>146305</v>
      </c>
      <c r="F12" s="8">
        <f t="shared" ref="F12:F21" si="6">E12*0.36</f>
        <v>52669.8</v>
      </c>
      <c r="G12" s="7">
        <v>291000</v>
      </c>
      <c r="H12" s="9">
        <f t="shared" ref="H12:J21" si="7">G12*0.9</f>
        <v>261900</v>
      </c>
      <c r="I12" s="7">
        <v>80106</v>
      </c>
      <c r="J12" s="9">
        <f t="shared" si="7"/>
        <v>72095.4</v>
      </c>
      <c r="K12" s="27">
        <f>G12+E12+I12</f>
        <v>517411</v>
      </c>
      <c r="L12" s="28">
        <f>H12+F12+J12</f>
        <v>386665.2</v>
      </c>
    </row>
    <row r="13" ht="15" customHeight="1" spans="1:12">
      <c r="A13" s="10"/>
      <c r="B13" s="6" t="s">
        <v>25</v>
      </c>
      <c r="C13" s="7">
        <v>4300</v>
      </c>
      <c r="D13" s="7">
        <v>22016</v>
      </c>
      <c r="E13" s="7">
        <f t="shared" si="5"/>
        <v>26316</v>
      </c>
      <c r="F13" s="8">
        <f t="shared" si="6"/>
        <v>9473.76</v>
      </c>
      <c r="G13" s="7">
        <v>72516</v>
      </c>
      <c r="H13" s="9">
        <f t="shared" si="7"/>
        <v>65264.4</v>
      </c>
      <c r="I13" s="7">
        <v>13409</v>
      </c>
      <c r="J13" s="9">
        <f t="shared" si="7"/>
        <v>12068.1</v>
      </c>
      <c r="K13" s="27">
        <f t="shared" ref="K13:L21" si="8">G13+E13+I13</f>
        <v>112241</v>
      </c>
      <c r="L13" s="28">
        <f t="shared" si="8"/>
        <v>86806.26</v>
      </c>
    </row>
    <row r="14" ht="15" customHeight="1" spans="1:12">
      <c r="A14" s="10"/>
      <c r="B14" s="11" t="s">
        <v>26</v>
      </c>
      <c r="C14" s="7">
        <v>3169</v>
      </c>
      <c r="D14" s="7">
        <v>16654</v>
      </c>
      <c r="E14" s="7">
        <f t="shared" si="5"/>
        <v>19823</v>
      </c>
      <c r="F14" s="8">
        <f t="shared" si="6"/>
        <v>7136.28</v>
      </c>
      <c r="G14" s="7">
        <v>53323</v>
      </c>
      <c r="H14" s="9">
        <f>G14*0.9</f>
        <v>47990.7</v>
      </c>
      <c r="I14" s="7">
        <v>11754</v>
      </c>
      <c r="J14" s="9">
        <f>I14*0.9</f>
        <v>10578.6</v>
      </c>
      <c r="K14" s="27">
        <f>G14+E14+I14</f>
        <v>84900</v>
      </c>
      <c r="L14" s="28">
        <f>H14+F14+J14</f>
        <v>65705.58</v>
      </c>
    </row>
    <row r="15" ht="15" customHeight="1" spans="1:12">
      <c r="A15" s="10"/>
      <c r="B15" s="11" t="s">
        <v>27</v>
      </c>
      <c r="C15" s="7">
        <v>825</v>
      </c>
      <c r="D15" s="7">
        <v>5385</v>
      </c>
      <c r="E15" s="7">
        <f t="shared" si="5"/>
        <v>6210</v>
      </c>
      <c r="F15" s="8">
        <f t="shared" si="6"/>
        <v>2235.6</v>
      </c>
      <c r="G15" s="7">
        <v>21725</v>
      </c>
      <c r="H15" s="9">
        <f t="shared" si="7"/>
        <v>19552.5</v>
      </c>
      <c r="I15" s="7">
        <v>4072</v>
      </c>
      <c r="J15" s="9">
        <f t="shared" si="7"/>
        <v>3664.8</v>
      </c>
      <c r="K15" s="27">
        <f t="shared" si="8"/>
        <v>32007</v>
      </c>
      <c r="L15" s="28">
        <f t="shared" si="8"/>
        <v>25452.9</v>
      </c>
    </row>
    <row r="16" ht="15" customHeight="1" spans="1:12">
      <c r="A16" s="10"/>
      <c r="B16" s="6" t="s">
        <v>28</v>
      </c>
      <c r="C16" s="7">
        <v>5732</v>
      </c>
      <c r="D16" s="7">
        <v>17099</v>
      </c>
      <c r="E16" s="7">
        <f t="shared" si="5"/>
        <v>22831</v>
      </c>
      <c r="F16" s="8">
        <f t="shared" si="6"/>
        <v>8219.16</v>
      </c>
      <c r="G16" s="7">
        <v>87357</v>
      </c>
      <c r="H16" s="9">
        <f t="shared" si="7"/>
        <v>78621.3</v>
      </c>
      <c r="I16" s="7">
        <v>9549</v>
      </c>
      <c r="J16" s="9">
        <f t="shared" si="7"/>
        <v>8594.1</v>
      </c>
      <c r="K16" s="27">
        <f t="shared" si="8"/>
        <v>119737</v>
      </c>
      <c r="L16" s="28">
        <f t="shared" si="8"/>
        <v>95434.56</v>
      </c>
    </row>
    <row r="17" ht="15" customHeight="1" spans="1:12">
      <c r="A17" s="10"/>
      <c r="B17" s="6" t="s">
        <v>29</v>
      </c>
      <c r="C17" s="7">
        <v>3839</v>
      </c>
      <c r="D17" s="7">
        <v>34006</v>
      </c>
      <c r="E17" s="7">
        <f t="shared" si="5"/>
        <v>37845</v>
      </c>
      <c r="F17" s="8">
        <f t="shared" si="6"/>
        <v>13624.2</v>
      </c>
      <c r="G17" s="7">
        <v>113809</v>
      </c>
      <c r="H17" s="9">
        <f t="shared" si="7"/>
        <v>102428.1</v>
      </c>
      <c r="I17" s="7">
        <v>16321</v>
      </c>
      <c r="J17" s="9">
        <f t="shared" si="7"/>
        <v>14688.9</v>
      </c>
      <c r="K17" s="27">
        <f t="shared" si="8"/>
        <v>167975</v>
      </c>
      <c r="L17" s="28">
        <f t="shared" si="8"/>
        <v>130741.2</v>
      </c>
    </row>
    <row r="18" ht="15" customHeight="1" spans="1:12">
      <c r="A18" s="10"/>
      <c r="B18" s="6" t="s">
        <v>30</v>
      </c>
      <c r="C18" s="7">
        <v>220</v>
      </c>
      <c r="D18" s="7">
        <v>573</v>
      </c>
      <c r="E18" s="7">
        <f t="shared" si="5"/>
        <v>793</v>
      </c>
      <c r="F18" s="8">
        <f t="shared" si="6"/>
        <v>285.48</v>
      </c>
      <c r="G18" s="7">
        <v>3074</v>
      </c>
      <c r="H18" s="9">
        <f t="shared" si="7"/>
        <v>2766.6</v>
      </c>
      <c r="I18" s="7">
        <v>456</v>
      </c>
      <c r="J18" s="9">
        <f t="shared" si="7"/>
        <v>410.4</v>
      </c>
      <c r="K18" s="27">
        <f t="shared" si="8"/>
        <v>4323</v>
      </c>
      <c r="L18" s="28">
        <f t="shared" si="8"/>
        <v>3462.48</v>
      </c>
    </row>
    <row r="19" ht="15" customHeight="1" spans="1:12">
      <c r="A19" s="10"/>
      <c r="B19" s="11" t="s">
        <v>31</v>
      </c>
      <c r="C19" s="7">
        <v>97</v>
      </c>
      <c r="D19" s="7">
        <v>2014</v>
      </c>
      <c r="E19" s="7">
        <f t="shared" si="5"/>
        <v>2111</v>
      </c>
      <c r="F19" s="8">
        <f t="shared" si="6"/>
        <v>759.96</v>
      </c>
      <c r="G19" s="7">
        <v>9465</v>
      </c>
      <c r="H19" s="9">
        <f t="shared" si="7"/>
        <v>8518.5</v>
      </c>
      <c r="I19" s="7">
        <v>1373</v>
      </c>
      <c r="J19" s="9">
        <f t="shared" si="7"/>
        <v>1235.7</v>
      </c>
      <c r="K19" s="27">
        <f t="shared" si="8"/>
        <v>12949</v>
      </c>
      <c r="L19" s="28">
        <f t="shared" si="8"/>
        <v>10514.16</v>
      </c>
    </row>
    <row r="20" ht="15" customHeight="1" spans="1:12">
      <c r="A20" s="10"/>
      <c r="B20" s="11" t="s">
        <v>32</v>
      </c>
      <c r="C20" s="7">
        <v>180</v>
      </c>
      <c r="D20" s="7">
        <v>851</v>
      </c>
      <c r="E20" s="7">
        <f t="shared" si="5"/>
        <v>1031</v>
      </c>
      <c r="F20" s="8">
        <f t="shared" si="6"/>
        <v>371.16</v>
      </c>
      <c r="G20" s="7">
        <v>3453</v>
      </c>
      <c r="H20" s="9">
        <f>G20*0.9</f>
        <v>3107.7</v>
      </c>
      <c r="I20" s="7">
        <v>746</v>
      </c>
      <c r="J20" s="9">
        <f>I20*0.9</f>
        <v>671.4</v>
      </c>
      <c r="K20" s="27">
        <f>G20+E20+I20</f>
        <v>5230</v>
      </c>
      <c r="L20" s="28">
        <f>H20+F20+J20</f>
        <v>4150.26</v>
      </c>
    </row>
    <row r="21" ht="15" customHeight="1" spans="1:12">
      <c r="A21" s="10"/>
      <c r="B21" s="11" t="s">
        <v>33</v>
      </c>
      <c r="C21" s="7">
        <v>46</v>
      </c>
      <c r="D21" s="7">
        <v>158</v>
      </c>
      <c r="E21" s="7">
        <f t="shared" si="5"/>
        <v>204</v>
      </c>
      <c r="F21" s="8">
        <f t="shared" si="6"/>
        <v>73.44</v>
      </c>
      <c r="G21" s="7">
        <v>1874</v>
      </c>
      <c r="H21" s="9">
        <f t="shared" si="7"/>
        <v>1686.6</v>
      </c>
      <c r="I21" s="7">
        <v>189</v>
      </c>
      <c r="J21" s="9">
        <f t="shared" si="7"/>
        <v>170.1</v>
      </c>
      <c r="K21" s="27">
        <f t="shared" si="8"/>
        <v>2267</v>
      </c>
      <c r="L21" s="28">
        <f t="shared" si="8"/>
        <v>1930.14</v>
      </c>
    </row>
    <row r="22" ht="15" customHeight="1" spans="1:12">
      <c r="A22" s="12"/>
      <c r="B22" s="13" t="s">
        <v>22</v>
      </c>
      <c r="C22" s="14">
        <f t="shared" ref="C22:L22" si="9">SUM(C12:C21)</f>
        <v>35859</v>
      </c>
      <c r="D22" s="14">
        <f t="shared" si="9"/>
        <v>227610</v>
      </c>
      <c r="E22" s="14">
        <f t="shared" si="9"/>
        <v>263469</v>
      </c>
      <c r="F22" s="15">
        <f t="shared" si="9"/>
        <v>94848.84</v>
      </c>
      <c r="G22" s="14">
        <f t="shared" si="9"/>
        <v>657596</v>
      </c>
      <c r="H22" s="15">
        <f t="shared" si="9"/>
        <v>591836.4</v>
      </c>
      <c r="I22" s="14">
        <f t="shared" si="9"/>
        <v>137975</v>
      </c>
      <c r="J22" s="15">
        <f t="shared" si="9"/>
        <v>124177.5</v>
      </c>
      <c r="K22" s="14">
        <f t="shared" si="9"/>
        <v>1059040</v>
      </c>
      <c r="L22" s="29">
        <f t="shared" si="9"/>
        <v>810862.74</v>
      </c>
    </row>
    <row r="23" ht="15" customHeight="1" spans="1:12">
      <c r="A23" s="16" t="s">
        <v>34</v>
      </c>
      <c r="B23" s="17" t="s">
        <v>35</v>
      </c>
      <c r="C23" s="7">
        <v>13174</v>
      </c>
      <c r="D23" s="7">
        <v>70960</v>
      </c>
      <c r="E23" s="7">
        <f t="shared" ref="E23:E33" si="10">D23+C23</f>
        <v>84134</v>
      </c>
      <c r="F23" s="8">
        <f t="shared" ref="F23:F33" si="11">E23*0.36</f>
        <v>30288.24</v>
      </c>
      <c r="G23" s="7">
        <v>165417</v>
      </c>
      <c r="H23" s="9">
        <f t="shared" ref="H23:J33" si="12">G23*0.9</f>
        <v>148875.3</v>
      </c>
      <c r="I23" s="7">
        <v>34771</v>
      </c>
      <c r="J23" s="9">
        <f t="shared" si="12"/>
        <v>31293.9</v>
      </c>
      <c r="K23" s="27">
        <f>G23+E23+I23</f>
        <v>284322</v>
      </c>
      <c r="L23" s="28">
        <f>H23+F23+J23</f>
        <v>210457.44</v>
      </c>
    </row>
    <row r="24" ht="15" customHeight="1" spans="1:12">
      <c r="A24" s="10"/>
      <c r="B24" s="18" t="s">
        <v>36</v>
      </c>
      <c r="C24" s="7">
        <v>222</v>
      </c>
      <c r="D24" s="7">
        <v>2626</v>
      </c>
      <c r="E24" s="7">
        <f t="shared" si="10"/>
        <v>2848</v>
      </c>
      <c r="F24" s="8">
        <f t="shared" si="11"/>
        <v>1025.28</v>
      </c>
      <c r="G24" s="7">
        <v>8000</v>
      </c>
      <c r="H24" s="9">
        <f t="shared" si="12"/>
        <v>7200</v>
      </c>
      <c r="I24" s="7">
        <v>1617</v>
      </c>
      <c r="J24" s="9">
        <f t="shared" si="12"/>
        <v>1455.3</v>
      </c>
      <c r="K24" s="27">
        <f t="shared" ref="K24:L33" si="13">G24+E24+I24</f>
        <v>12465</v>
      </c>
      <c r="L24" s="28">
        <f t="shared" si="13"/>
        <v>9680.58</v>
      </c>
    </row>
    <row r="25" ht="15" customHeight="1" spans="1:12">
      <c r="A25" s="10"/>
      <c r="B25" s="6" t="s">
        <v>37</v>
      </c>
      <c r="C25" s="7">
        <v>23514</v>
      </c>
      <c r="D25" s="7">
        <v>59857</v>
      </c>
      <c r="E25" s="7">
        <f t="shared" si="10"/>
        <v>83371</v>
      </c>
      <c r="F25" s="8">
        <f t="shared" si="11"/>
        <v>30013.56</v>
      </c>
      <c r="G25" s="7">
        <v>137999</v>
      </c>
      <c r="H25" s="9">
        <f t="shared" si="12"/>
        <v>124199.1</v>
      </c>
      <c r="I25" s="7">
        <v>20975</v>
      </c>
      <c r="J25" s="9">
        <f t="shared" si="12"/>
        <v>18877.5</v>
      </c>
      <c r="K25" s="27">
        <f t="shared" si="13"/>
        <v>242345</v>
      </c>
      <c r="L25" s="28">
        <f t="shared" si="13"/>
        <v>173090.16</v>
      </c>
    </row>
    <row r="26" ht="15" customHeight="1" spans="1:12">
      <c r="A26" s="10"/>
      <c r="B26" s="6" t="s">
        <v>38</v>
      </c>
      <c r="C26" s="7">
        <v>2542</v>
      </c>
      <c r="D26" s="7">
        <v>8066</v>
      </c>
      <c r="E26" s="7">
        <f t="shared" si="10"/>
        <v>10608</v>
      </c>
      <c r="F26" s="8">
        <f t="shared" si="11"/>
        <v>3818.88</v>
      </c>
      <c r="G26" s="7">
        <v>46583</v>
      </c>
      <c r="H26" s="9">
        <f t="shared" si="12"/>
        <v>41924.7</v>
      </c>
      <c r="I26" s="7">
        <v>6516</v>
      </c>
      <c r="J26" s="9">
        <f t="shared" si="12"/>
        <v>5864.4</v>
      </c>
      <c r="K26" s="27">
        <f t="shared" si="13"/>
        <v>63707</v>
      </c>
      <c r="L26" s="28">
        <f t="shared" si="13"/>
        <v>51607.98</v>
      </c>
    </row>
    <row r="27" ht="15" customHeight="1" spans="1:12">
      <c r="A27" s="10"/>
      <c r="B27" s="6" t="s">
        <v>39</v>
      </c>
      <c r="C27" s="7">
        <v>9821</v>
      </c>
      <c r="D27" s="7">
        <v>51278</v>
      </c>
      <c r="E27" s="7">
        <f t="shared" si="10"/>
        <v>61099</v>
      </c>
      <c r="F27" s="8">
        <f t="shared" si="11"/>
        <v>21995.64</v>
      </c>
      <c r="G27" s="7">
        <v>110802</v>
      </c>
      <c r="H27" s="9">
        <f t="shared" si="12"/>
        <v>99721.8</v>
      </c>
      <c r="I27" s="7">
        <v>23450</v>
      </c>
      <c r="J27" s="9">
        <f t="shared" si="12"/>
        <v>21105</v>
      </c>
      <c r="K27" s="27">
        <f t="shared" si="13"/>
        <v>195351</v>
      </c>
      <c r="L27" s="28">
        <f t="shared" si="13"/>
        <v>142822.44</v>
      </c>
    </row>
    <row r="28" ht="15" customHeight="1" spans="1:12">
      <c r="A28" s="10"/>
      <c r="B28" s="6" t="s">
        <v>40</v>
      </c>
      <c r="C28" s="7">
        <v>5</v>
      </c>
      <c r="D28" s="7">
        <v>298</v>
      </c>
      <c r="E28" s="7">
        <f t="shared" si="10"/>
        <v>303</v>
      </c>
      <c r="F28" s="8">
        <f t="shared" si="11"/>
        <v>109.08</v>
      </c>
      <c r="G28" s="7">
        <v>2027</v>
      </c>
      <c r="H28" s="9">
        <f t="shared" si="12"/>
        <v>1824.3</v>
      </c>
      <c r="I28" s="7">
        <v>272</v>
      </c>
      <c r="J28" s="9">
        <f t="shared" si="12"/>
        <v>244.8</v>
      </c>
      <c r="K28" s="27">
        <f t="shared" si="13"/>
        <v>2602</v>
      </c>
      <c r="L28" s="28">
        <f t="shared" si="13"/>
        <v>2178.18</v>
      </c>
    </row>
    <row r="29" ht="15" customHeight="1" spans="1:12">
      <c r="A29" s="10"/>
      <c r="B29" s="6" t="s">
        <v>41</v>
      </c>
      <c r="C29" s="7">
        <v>764</v>
      </c>
      <c r="D29" s="7">
        <v>3191</v>
      </c>
      <c r="E29" s="7">
        <f t="shared" si="10"/>
        <v>3955</v>
      </c>
      <c r="F29" s="8">
        <f t="shared" si="11"/>
        <v>1423.8</v>
      </c>
      <c r="G29" s="7">
        <v>8655</v>
      </c>
      <c r="H29" s="9">
        <f>G29*0.9</f>
        <v>7789.5</v>
      </c>
      <c r="I29" s="7">
        <v>1426</v>
      </c>
      <c r="J29" s="9">
        <f>I29*0.9</f>
        <v>1283.4</v>
      </c>
      <c r="K29" s="27">
        <f>G29+E29+I29</f>
        <v>14036</v>
      </c>
      <c r="L29" s="28">
        <f>H29+F29+J29</f>
        <v>10496.7</v>
      </c>
    </row>
    <row r="30" ht="15" customHeight="1" spans="1:12">
      <c r="A30" s="10"/>
      <c r="B30" s="6" t="s">
        <v>41</v>
      </c>
      <c r="C30" s="7">
        <v>7794</v>
      </c>
      <c r="D30" s="7">
        <v>55727</v>
      </c>
      <c r="E30" s="7">
        <f t="shared" si="10"/>
        <v>63521</v>
      </c>
      <c r="F30" s="8">
        <f t="shared" si="11"/>
        <v>22867.56</v>
      </c>
      <c r="G30" s="7">
        <v>143562</v>
      </c>
      <c r="H30" s="9">
        <f t="shared" si="12"/>
        <v>129205.8</v>
      </c>
      <c r="I30" s="7">
        <v>28764</v>
      </c>
      <c r="J30" s="9">
        <f t="shared" si="12"/>
        <v>25887.6</v>
      </c>
      <c r="K30" s="27">
        <f t="shared" si="13"/>
        <v>235847</v>
      </c>
      <c r="L30" s="28">
        <f t="shared" si="13"/>
        <v>177960.96</v>
      </c>
    </row>
    <row r="31" ht="15" customHeight="1" spans="1:12">
      <c r="A31" s="10"/>
      <c r="B31" s="6" t="s">
        <v>42</v>
      </c>
      <c r="C31" s="7">
        <v>12476</v>
      </c>
      <c r="D31" s="7">
        <v>86382</v>
      </c>
      <c r="E31" s="7">
        <f t="shared" si="10"/>
        <v>98858</v>
      </c>
      <c r="F31" s="8">
        <f t="shared" si="11"/>
        <v>35588.88</v>
      </c>
      <c r="G31" s="7">
        <v>311917</v>
      </c>
      <c r="H31" s="9">
        <f t="shared" si="12"/>
        <v>280725.3</v>
      </c>
      <c r="I31" s="7">
        <v>37065</v>
      </c>
      <c r="J31" s="9">
        <f t="shared" si="12"/>
        <v>33358.5</v>
      </c>
      <c r="K31" s="27">
        <f t="shared" si="13"/>
        <v>447840</v>
      </c>
      <c r="L31" s="28">
        <f t="shared" si="13"/>
        <v>349672.68</v>
      </c>
    </row>
    <row r="32" ht="15" customHeight="1" spans="1:12">
      <c r="A32" s="10"/>
      <c r="B32" s="11" t="s">
        <v>43</v>
      </c>
      <c r="C32" s="7">
        <v>52</v>
      </c>
      <c r="D32" s="7">
        <v>215</v>
      </c>
      <c r="E32" s="7">
        <f t="shared" si="10"/>
        <v>267</v>
      </c>
      <c r="F32" s="8">
        <f t="shared" si="11"/>
        <v>96.12</v>
      </c>
      <c r="G32" s="7">
        <v>2031</v>
      </c>
      <c r="H32" s="9">
        <f>G32*0.9</f>
        <v>1827.9</v>
      </c>
      <c r="I32" s="7">
        <v>381</v>
      </c>
      <c r="J32" s="9">
        <f>I32*0.9</f>
        <v>342.9</v>
      </c>
      <c r="K32" s="27">
        <f>G32+E32+I32</f>
        <v>2679</v>
      </c>
      <c r="L32" s="28">
        <f>H32+F32+J32</f>
        <v>2266.92</v>
      </c>
    </row>
    <row r="33" ht="15" customHeight="1" spans="1:12">
      <c r="A33" s="10"/>
      <c r="B33" s="11" t="s">
        <v>44</v>
      </c>
      <c r="C33" s="7">
        <v>3061</v>
      </c>
      <c r="D33" s="7">
        <v>17594</v>
      </c>
      <c r="E33" s="7">
        <f t="shared" si="10"/>
        <v>20655</v>
      </c>
      <c r="F33" s="8">
        <f t="shared" si="11"/>
        <v>7435.8</v>
      </c>
      <c r="G33" s="7">
        <v>38688</v>
      </c>
      <c r="H33" s="9">
        <f t="shared" si="12"/>
        <v>34819.2</v>
      </c>
      <c r="I33" s="7">
        <v>8195</v>
      </c>
      <c r="J33" s="9">
        <f t="shared" si="12"/>
        <v>7375.5</v>
      </c>
      <c r="K33" s="27">
        <f t="shared" si="13"/>
        <v>67538</v>
      </c>
      <c r="L33" s="28">
        <f t="shared" si="13"/>
        <v>49630.5</v>
      </c>
    </row>
    <row r="34" ht="15" customHeight="1" spans="1:12">
      <c r="A34" s="12"/>
      <c r="B34" s="13" t="s">
        <v>22</v>
      </c>
      <c r="C34" s="14">
        <f t="shared" ref="C34:L34" si="14">SUM(C23:C33)</f>
        <v>73425</v>
      </c>
      <c r="D34" s="14">
        <f t="shared" si="14"/>
        <v>356194</v>
      </c>
      <c r="E34" s="14">
        <f t="shared" si="14"/>
        <v>429619</v>
      </c>
      <c r="F34" s="15">
        <f t="shared" si="14"/>
        <v>154662.84</v>
      </c>
      <c r="G34" s="14">
        <f t="shared" si="14"/>
        <v>975681</v>
      </c>
      <c r="H34" s="15">
        <f t="shared" si="14"/>
        <v>878112.9</v>
      </c>
      <c r="I34" s="14">
        <f t="shared" si="14"/>
        <v>163432</v>
      </c>
      <c r="J34" s="15">
        <f t="shared" si="14"/>
        <v>147088.8</v>
      </c>
      <c r="K34" s="14">
        <f t="shared" si="14"/>
        <v>1568732</v>
      </c>
      <c r="L34" s="15">
        <f t="shared" si="14"/>
        <v>1179864.54</v>
      </c>
    </row>
    <row r="35" ht="15" customHeight="1" spans="1:12">
      <c r="A35" s="16" t="s">
        <v>45</v>
      </c>
      <c r="B35" s="17" t="s">
        <v>46</v>
      </c>
      <c r="C35" s="7">
        <v>17581</v>
      </c>
      <c r="D35" s="7">
        <v>58519</v>
      </c>
      <c r="E35" s="7">
        <f t="shared" ref="E35:E45" si="15">D35+C35</f>
        <v>76100</v>
      </c>
      <c r="F35" s="8">
        <f t="shared" ref="F35:F45" si="16">E35*0.36</f>
        <v>27396</v>
      </c>
      <c r="G35" s="7">
        <v>79799</v>
      </c>
      <c r="H35" s="9">
        <f t="shared" ref="H35:J43" si="17">G35*0.9</f>
        <v>71819.1</v>
      </c>
      <c r="I35" s="7">
        <v>23503</v>
      </c>
      <c r="J35" s="9">
        <f t="shared" si="17"/>
        <v>21152.7</v>
      </c>
      <c r="K35" s="27">
        <f>G35+E35+I35</f>
        <v>179402</v>
      </c>
      <c r="L35" s="28">
        <f>H35+F35+J35</f>
        <v>120367.8</v>
      </c>
    </row>
    <row r="36" ht="15" customHeight="1" spans="1:12">
      <c r="A36" s="10"/>
      <c r="B36" s="6" t="s">
        <v>47</v>
      </c>
      <c r="C36" s="7">
        <v>24766</v>
      </c>
      <c r="D36" s="7">
        <v>47140</v>
      </c>
      <c r="E36" s="7">
        <f t="shared" si="15"/>
        <v>71906</v>
      </c>
      <c r="F36" s="8">
        <f t="shared" si="16"/>
        <v>25886.16</v>
      </c>
      <c r="G36" s="7">
        <v>118456</v>
      </c>
      <c r="H36" s="9">
        <f t="shared" si="17"/>
        <v>106610.4</v>
      </c>
      <c r="I36" s="7">
        <v>35073</v>
      </c>
      <c r="J36" s="9">
        <f t="shared" si="17"/>
        <v>31565.7</v>
      </c>
      <c r="K36" s="27">
        <f t="shared" ref="K36:L43" si="18">G36+E36+I36</f>
        <v>225435</v>
      </c>
      <c r="L36" s="28">
        <f t="shared" si="18"/>
        <v>164062.26</v>
      </c>
    </row>
    <row r="37" ht="15" customHeight="1" spans="1:12">
      <c r="A37" s="10"/>
      <c r="B37" s="6" t="s">
        <v>48</v>
      </c>
      <c r="C37" s="7">
        <v>11688</v>
      </c>
      <c r="D37" s="7">
        <v>7776</v>
      </c>
      <c r="E37" s="7">
        <f t="shared" si="15"/>
        <v>19464</v>
      </c>
      <c r="F37" s="8">
        <f t="shared" si="16"/>
        <v>7007.04</v>
      </c>
      <c r="G37" s="7">
        <v>30162</v>
      </c>
      <c r="H37" s="9">
        <f t="shared" si="17"/>
        <v>27145.8</v>
      </c>
      <c r="I37" s="7">
        <v>8534</v>
      </c>
      <c r="J37" s="9">
        <f t="shared" si="17"/>
        <v>7680.6</v>
      </c>
      <c r="K37" s="27">
        <f t="shared" si="18"/>
        <v>58160</v>
      </c>
      <c r="L37" s="28">
        <f t="shared" si="18"/>
        <v>41833.44</v>
      </c>
    </row>
    <row r="38" ht="15" customHeight="1" spans="1:12">
      <c r="A38" s="10"/>
      <c r="B38" s="6" t="s">
        <v>49</v>
      </c>
      <c r="C38" s="7">
        <v>11600</v>
      </c>
      <c r="D38" s="7">
        <v>44154</v>
      </c>
      <c r="E38" s="7">
        <f t="shared" si="15"/>
        <v>55754</v>
      </c>
      <c r="F38" s="8">
        <f t="shared" si="16"/>
        <v>20071.44</v>
      </c>
      <c r="G38" s="7">
        <v>157299</v>
      </c>
      <c r="H38" s="9">
        <f t="shared" si="17"/>
        <v>141569.1</v>
      </c>
      <c r="I38" s="7">
        <v>38454</v>
      </c>
      <c r="J38" s="9">
        <f t="shared" si="17"/>
        <v>34608.6</v>
      </c>
      <c r="K38" s="27">
        <f t="shared" si="18"/>
        <v>251507</v>
      </c>
      <c r="L38" s="28">
        <f t="shared" si="18"/>
        <v>196249.14</v>
      </c>
    </row>
    <row r="39" ht="15" customHeight="1" spans="1:12">
      <c r="A39" s="10"/>
      <c r="B39" s="6" t="s">
        <v>50</v>
      </c>
      <c r="C39" s="7">
        <v>257</v>
      </c>
      <c r="D39" s="7">
        <v>3234</v>
      </c>
      <c r="E39" s="7">
        <f t="shared" si="15"/>
        <v>3491</v>
      </c>
      <c r="F39" s="8">
        <f t="shared" si="16"/>
        <v>1256.76</v>
      </c>
      <c r="G39" s="7">
        <v>19825</v>
      </c>
      <c r="H39" s="9">
        <f t="shared" si="17"/>
        <v>17842.5</v>
      </c>
      <c r="I39" s="7">
        <v>2106</v>
      </c>
      <c r="J39" s="9">
        <f t="shared" si="17"/>
        <v>1895.4</v>
      </c>
      <c r="K39" s="27">
        <f t="shared" si="18"/>
        <v>25422</v>
      </c>
      <c r="L39" s="28">
        <f t="shared" si="18"/>
        <v>20994.66</v>
      </c>
    </row>
    <row r="40" ht="15" customHeight="1" spans="1:12">
      <c r="A40" s="10"/>
      <c r="B40" s="11" t="s">
        <v>51</v>
      </c>
      <c r="C40" s="7">
        <v>15</v>
      </c>
      <c r="D40" s="7">
        <v>37</v>
      </c>
      <c r="E40" s="7">
        <f t="shared" si="15"/>
        <v>52</v>
      </c>
      <c r="F40" s="8">
        <f t="shared" si="16"/>
        <v>18.72</v>
      </c>
      <c r="G40" s="7">
        <v>6121</v>
      </c>
      <c r="H40" s="9">
        <f t="shared" si="17"/>
        <v>5508.9</v>
      </c>
      <c r="I40" s="7">
        <v>814</v>
      </c>
      <c r="J40" s="9">
        <f t="shared" si="17"/>
        <v>732.6</v>
      </c>
      <c r="K40" s="27">
        <f t="shared" si="18"/>
        <v>6987</v>
      </c>
      <c r="L40" s="28">
        <f t="shared" si="18"/>
        <v>6260.22</v>
      </c>
    </row>
    <row r="41" ht="15" customHeight="1" spans="1:12">
      <c r="A41" s="10"/>
      <c r="B41" s="11" t="s">
        <v>52</v>
      </c>
      <c r="C41" s="7">
        <v>1</v>
      </c>
      <c r="D41" s="7">
        <v>2</v>
      </c>
      <c r="E41" s="7">
        <f t="shared" si="15"/>
        <v>3</v>
      </c>
      <c r="F41" s="8">
        <f t="shared" si="16"/>
        <v>1.08</v>
      </c>
      <c r="G41" s="7">
        <v>554</v>
      </c>
      <c r="H41" s="9">
        <f>G41*0.9</f>
        <v>498.6</v>
      </c>
      <c r="I41" s="7">
        <v>161</v>
      </c>
      <c r="J41" s="9">
        <f>I41*0.9</f>
        <v>144.9</v>
      </c>
      <c r="K41" s="27">
        <f>G41+E41+I41</f>
        <v>718</v>
      </c>
      <c r="L41" s="28">
        <f>H41+F41+J41</f>
        <v>644.58</v>
      </c>
    </row>
    <row r="42" ht="15" customHeight="1" spans="1:12">
      <c r="A42" s="10"/>
      <c r="B42" s="6" t="s">
        <v>53</v>
      </c>
      <c r="C42" s="7">
        <v>35585</v>
      </c>
      <c r="D42" s="7">
        <v>108891</v>
      </c>
      <c r="E42" s="7">
        <f t="shared" si="15"/>
        <v>144476</v>
      </c>
      <c r="F42" s="8">
        <f t="shared" si="16"/>
        <v>52011.36</v>
      </c>
      <c r="G42" s="7">
        <v>234848</v>
      </c>
      <c r="H42" s="9">
        <f t="shared" si="17"/>
        <v>211363.2</v>
      </c>
      <c r="I42" s="7">
        <v>66818</v>
      </c>
      <c r="J42" s="9">
        <f t="shared" si="17"/>
        <v>60136.2</v>
      </c>
      <c r="K42" s="27">
        <f t="shared" si="18"/>
        <v>446142</v>
      </c>
      <c r="L42" s="28">
        <f t="shared" si="18"/>
        <v>323510.76</v>
      </c>
    </row>
    <row r="43" ht="15" customHeight="1" spans="1:12">
      <c r="A43" s="10"/>
      <c r="B43" s="6" t="s">
        <v>54</v>
      </c>
      <c r="C43" s="7">
        <v>10825</v>
      </c>
      <c r="D43" s="7">
        <v>22609</v>
      </c>
      <c r="E43" s="7">
        <f t="shared" si="15"/>
        <v>33434</v>
      </c>
      <c r="F43" s="8">
        <f t="shared" si="16"/>
        <v>12036.24</v>
      </c>
      <c r="G43" s="7">
        <v>88348</v>
      </c>
      <c r="H43" s="9">
        <f t="shared" si="17"/>
        <v>79513.2</v>
      </c>
      <c r="I43" s="7">
        <v>15261</v>
      </c>
      <c r="J43" s="9">
        <f t="shared" si="17"/>
        <v>13734.9</v>
      </c>
      <c r="K43" s="27">
        <f t="shared" si="18"/>
        <v>137043</v>
      </c>
      <c r="L43" s="28">
        <f t="shared" si="18"/>
        <v>105284.34</v>
      </c>
    </row>
    <row r="44" ht="15" customHeight="1" spans="1:12">
      <c r="A44" s="10"/>
      <c r="B44" s="11" t="s">
        <v>55</v>
      </c>
      <c r="C44" s="7">
        <v>688</v>
      </c>
      <c r="D44" s="7">
        <v>3356</v>
      </c>
      <c r="E44" s="7">
        <f t="shared" si="15"/>
        <v>4044</v>
      </c>
      <c r="F44" s="8">
        <f t="shared" si="16"/>
        <v>1455.84</v>
      </c>
      <c r="G44" s="7">
        <v>14534</v>
      </c>
      <c r="H44" s="9">
        <f>G44*0.9</f>
        <v>13080.6</v>
      </c>
      <c r="I44" s="7">
        <v>2863</v>
      </c>
      <c r="J44" s="9">
        <f>I44*0.9</f>
        <v>2576.7</v>
      </c>
      <c r="K44" s="27">
        <f>G44+E44+I44</f>
        <v>21441</v>
      </c>
      <c r="L44" s="28">
        <f>H44+F44+J44</f>
        <v>17113.14</v>
      </c>
    </row>
    <row r="45" ht="15" customHeight="1" spans="1:12">
      <c r="A45" s="10"/>
      <c r="B45" s="11" t="s">
        <v>56</v>
      </c>
      <c r="C45" s="7">
        <v>3964</v>
      </c>
      <c r="D45" s="7">
        <v>6137</v>
      </c>
      <c r="E45" s="7">
        <f t="shared" si="15"/>
        <v>10101</v>
      </c>
      <c r="F45" s="8">
        <f t="shared" si="16"/>
        <v>3636.36</v>
      </c>
      <c r="G45" s="7">
        <v>28801</v>
      </c>
      <c r="H45" s="9">
        <f>G45*0.9</f>
        <v>25920.9</v>
      </c>
      <c r="I45" s="7">
        <v>8282</v>
      </c>
      <c r="J45" s="9">
        <f>I45*0.9</f>
        <v>7453.8</v>
      </c>
      <c r="K45" s="27">
        <f>G45+E45+I45</f>
        <v>47184</v>
      </c>
      <c r="L45" s="28">
        <f>H45+F45+J45</f>
        <v>37011.06</v>
      </c>
    </row>
    <row r="46" ht="15" customHeight="1" spans="1:12">
      <c r="A46" s="12"/>
      <c r="B46" s="13" t="s">
        <v>22</v>
      </c>
      <c r="C46" s="14">
        <f>SUM(C35:C45)</f>
        <v>116970</v>
      </c>
      <c r="D46" s="14">
        <f t="shared" ref="D46:L46" si="19">SUM(D35:D45)</f>
        <v>301855</v>
      </c>
      <c r="E46" s="14">
        <f t="shared" si="19"/>
        <v>418825</v>
      </c>
      <c r="F46" s="19">
        <f t="shared" si="19"/>
        <v>150777</v>
      </c>
      <c r="G46" s="14">
        <f t="shared" si="19"/>
        <v>778747</v>
      </c>
      <c r="H46" s="19">
        <f t="shared" si="19"/>
        <v>700872.3</v>
      </c>
      <c r="I46" s="14">
        <f t="shared" si="19"/>
        <v>201869</v>
      </c>
      <c r="J46" s="19">
        <f t="shared" si="19"/>
        <v>181682.1</v>
      </c>
      <c r="K46" s="14">
        <f t="shared" si="19"/>
        <v>1399441</v>
      </c>
      <c r="L46" s="19">
        <f t="shared" si="19"/>
        <v>1033331.4</v>
      </c>
    </row>
    <row r="47" ht="15" customHeight="1" spans="1:12">
      <c r="A47" s="16" t="s">
        <v>57</v>
      </c>
      <c r="B47" s="11" t="s">
        <v>58</v>
      </c>
      <c r="C47" s="7">
        <v>3264</v>
      </c>
      <c r="D47" s="7">
        <v>21393</v>
      </c>
      <c r="E47" s="7">
        <f>D47+C47</f>
        <v>24657</v>
      </c>
      <c r="F47" s="8">
        <f>E47*0.36</f>
        <v>8876.52</v>
      </c>
      <c r="G47" s="7">
        <v>70030</v>
      </c>
      <c r="H47" s="9">
        <f>G47*0.9</f>
        <v>63027</v>
      </c>
      <c r="I47" s="7">
        <v>18776</v>
      </c>
      <c r="J47" s="9">
        <f>I47*0.9</f>
        <v>16898.4</v>
      </c>
      <c r="K47" s="27">
        <f t="shared" ref="K47:L51" si="20">G47+E47+I47</f>
        <v>113463</v>
      </c>
      <c r="L47" s="28">
        <f t="shared" si="20"/>
        <v>88801.92</v>
      </c>
    </row>
    <row r="48" ht="15" customHeight="1" spans="1:12">
      <c r="A48" s="10"/>
      <c r="B48" s="11" t="s">
        <v>59</v>
      </c>
      <c r="C48" s="7">
        <v>2743</v>
      </c>
      <c r="D48" s="7">
        <v>5526</v>
      </c>
      <c r="E48" s="7">
        <f>D48+C48</f>
        <v>8269</v>
      </c>
      <c r="F48" s="8">
        <f>E48*0.36</f>
        <v>2976.84</v>
      </c>
      <c r="G48" s="7">
        <v>18675</v>
      </c>
      <c r="H48" s="9">
        <f>G48*0.9</f>
        <v>16807.5</v>
      </c>
      <c r="I48" s="7">
        <v>6939</v>
      </c>
      <c r="J48" s="9">
        <f>I48*0.9</f>
        <v>6245.1</v>
      </c>
      <c r="K48" s="27">
        <f t="shared" si="20"/>
        <v>33883</v>
      </c>
      <c r="L48" s="28">
        <f t="shared" si="20"/>
        <v>26029.44</v>
      </c>
    </row>
    <row r="49" ht="15" customHeight="1" spans="1:12">
      <c r="A49" s="10"/>
      <c r="B49" s="6" t="s">
        <v>60</v>
      </c>
      <c r="C49" s="7">
        <v>21220</v>
      </c>
      <c r="D49" s="7">
        <v>4316</v>
      </c>
      <c r="E49" s="7">
        <f>D49+C49</f>
        <v>25536</v>
      </c>
      <c r="F49" s="8">
        <f>E49*0.36</f>
        <v>9192.96</v>
      </c>
      <c r="G49" s="7">
        <v>88503</v>
      </c>
      <c r="H49" s="9">
        <f>G49*0.9</f>
        <v>79652.7</v>
      </c>
      <c r="I49" s="7">
        <v>22378</v>
      </c>
      <c r="J49" s="9">
        <f>I49*0.9</f>
        <v>20140.2</v>
      </c>
      <c r="K49" s="27">
        <f t="shared" si="20"/>
        <v>136417</v>
      </c>
      <c r="L49" s="28">
        <f t="shared" si="20"/>
        <v>108985.86</v>
      </c>
    </row>
    <row r="50" ht="15" customHeight="1" spans="1:12">
      <c r="A50" s="10"/>
      <c r="B50" s="11" t="s">
        <v>61</v>
      </c>
      <c r="C50" s="7">
        <v>1835</v>
      </c>
      <c r="D50" s="7">
        <v>9355</v>
      </c>
      <c r="E50" s="7">
        <f>D50+C50</f>
        <v>11190</v>
      </c>
      <c r="F50" s="8">
        <f>E50*0.36</f>
        <v>4028.4</v>
      </c>
      <c r="G50" s="7">
        <v>58489</v>
      </c>
      <c r="H50" s="9">
        <f>G50*0.9</f>
        <v>52640.1</v>
      </c>
      <c r="I50" s="7">
        <v>12976</v>
      </c>
      <c r="J50" s="9">
        <f>I50*0.9</f>
        <v>11678.4</v>
      </c>
      <c r="K50" s="27">
        <f t="shared" si="20"/>
        <v>82655</v>
      </c>
      <c r="L50" s="28">
        <f t="shared" si="20"/>
        <v>68346.9</v>
      </c>
    </row>
    <row r="51" ht="15" customHeight="1" spans="1:12">
      <c r="A51" s="10"/>
      <c r="B51" s="11" t="s">
        <v>62</v>
      </c>
      <c r="C51" s="7">
        <v>1904</v>
      </c>
      <c r="D51" s="7">
        <v>10339</v>
      </c>
      <c r="E51" s="7">
        <f>D51+C51</f>
        <v>12243</v>
      </c>
      <c r="F51" s="8">
        <f>E51*0.36</f>
        <v>4407.48</v>
      </c>
      <c r="G51" s="7">
        <v>34361</v>
      </c>
      <c r="H51" s="9">
        <f>G51*0.9</f>
        <v>30924.9</v>
      </c>
      <c r="I51" s="7">
        <v>7139</v>
      </c>
      <c r="J51" s="9">
        <f>I51*0.9</f>
        <v>6425.1</v>
      </c>
      <c r="K51" s="27">
        <f t="shared" si="20"/>
        <v>53743</v>
      </c>
      <c r="L51" s="28">
        <f t="shared" si="20"/>
        <v>41757.48</v>
      </c>
    </row>
    <row r="52" ht="20.25" customHeight="1" spans="1:12">
      <c r="A52" s="12"/>
      <c r="B52" s="13" t="s">
        <v>22</v>
      </c>
      <c r="C52" s="14">
        <f>SUM(C47:C51)</f>
        <v>30966</v>
      </c>
      <c r="D52" s="14">
        <f t="shared" ref="D52:L52" si="21">SUM(D47:D51)</f>
        <v>50929</v>
      </c>
      <c r="E52" s="14">
        <f t="shared" si="21"/>
        <v>81895</v>
      </c>
      <c r="F52" s="15">
        <f t="shared" si="21"/>
        <v>29482.2</v>
      </c>
      <c r="G52" s="14">
        <f t="shared" si="21"/>
        <v>270058</v>
      </c>
      <c r="H52" s="15">
        <f t="shared" si="21"/>
        <v>243052.2</v>
      </c>
      <c r="I52" s="14">
        <f t="shared" si="21"/>
        <v>68208</v>
      </c>
      <c r="J52" s="15">
        <f t="shared" si="21"/>
        <v>61387.2</v>
      </c>
      <c r="K52" s="14">
        <f t="shared" si="21"/>
        <v>420161</v>
      </c>
      <c r="L52" s="15">
        <f t="shared" si="21"/>
        <v>333921.6</v>
      </c>
    </row>
    <row r="53" ht="24" customHeight="1" spans="1:12">
      <c r="A53" s="20" t="s">
        <v>63</v>
      </c>
      <c r="B53" s="21" t="s">
        <v>64</v>
      </c>
      <c r="C53" s="22">
        <f t="shared" ref="C53:L53" si="22">+C11+C22+C34+C46+C52</f>
        <v>288543</v>
      </c>
      <c r="D53" s="22">
        <f t="shared" si="22"/>
        <v>1140704</v>
      </c>
      <c r="E53" s="22">
        <f t="shared" si="22"/>
        <v>1429247</v>
      </c>
      <c r="F53" s="19">
        <f t="shared" si="22"/>
        <v>514528.92</v>
      </c>
      <c r="G53" s="22">
        <f t="shared" si="22"/>
        <v>3207821</v>
      </c>
      <c r="H53" s="19">
        <f t="shared" si="22"/>
        <v>2887038.9</v>
      </c>
      <c r="I53" s="22">
        <f t="shared" si="22"/>
        <v>707606</v>
      </c>
      <c r="J53" s="19">
        <f t="shared" si="22"/>
        <v>636845.4</v>
      </c>
      <c r="K53" s="22">
        <f t="shared" si="22"/>
        <v>5344674</v>
      </c>
      <c r="L53" s="19">
        <f t="shared" si="22"/>
        <v>4038413.22</v>
      </c>
    </row>
    <row r="54" ht="23.1" customHeight="1"/>
    <row r="55" spans="1:11">
      <c r="A55" s="23"/>
      <c r="B55" s="23" t="s">
        <v>65</v>
      </c>
      <c r="C55" s="24"/>
      <c r="E55" s="24" t="s">
        <v>65</v>
      </c>
      <c r="G55" s="25"/>
      <c r="H55" s="25" t="s">
        <v>65</v>
      </c>
      <c r="K55" s="24" t="s">
        <v>65</v>
      </c>
    </row>
  </sheetData>
  <mergeCells count="6">
    <mergeCell ref="A1:L1"/>
    <mergeCell ref="A3:A11"/>
    <mergeCell ref="A12:A22"/>
    <mergeCell ref="A23:A34"/>
    <mergeCell ref="A35:A46"/>
    <mergeCell ref="A47:A52"/>
  </mergeCells>
  <pageMargins left="0.708333333333333" right="0.529861111111111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二季度（审核）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</dc:creator>
  <cp:lastModifiedBy>Administrator</cp:lastModifiedBy>
  <dcterms:created xsi:type="dcterms:W3CDTF">2018-07-18T00:53:00Z</dcterms:created>
  <dcterms:modified xsi:type="dcterms:W3CDTF">2018-09-07T03:27:15Z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