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表一" sheetId="1" r:id="rId1"/>
  </sheets>
  <definedNames>
    <definedName name="_xlnm.Print_Titles" localSheetId="0">'附表一'!$4:$6</definedName>
  </definedNames>
  <calcPr fullCalcOnLoad="1"/>
</workbook>
</file>

<file path=xl/sharedStrings.xml><?xml version="1.0" encoding="utf-8"?>
<sst xmlns="http://schemas.openxmlformats.org/spreadsheetml/2006/main" count="804" uniqueCount="527">
  <si>
    <t>附件1</t>
  </si>
  <si>
    <t>2018年市、区级公共服务设施项目指导性计划表</t>
  </si>
  <si>
    <t>单位：万元</t>
  </si>
  <si>
    <t>序号</t>
  </si>
  <si>
    <t>项目名称</t>
  </si>
  <si>
    <t>项目建设单位（项目法人）</t>
  </si>
  <si>
    <t>项目建设阶段</t>
  </si>
  <si>
    <t xml:space="preserve">建设规模及内容 </t>
  </si>
  <si>
    <t>项目已批复阶段</t>
  </si>
  <si>
    <t>项目批复文号</t>
  </si>
  <si>
    <t>项目批复总投资</t>
  </si>
  <si>
    <t>截止2017年底实际累计完成投资</t>
  </si>
  <si>
    <t>截止2017年底实际到位资金</t>
  </si>
  <si>
    <t>截止2017年底项目
工程形象进度及存在问题</t>
  </si>
  <si>
    <t>2018年计划完成目标</t>
  </si>
  <si>
    <t>2018年财政、建发、产发安排资金计划</t>
  </si>
  <si>
    <t>资金来源</t>
  </si>
  <si>
    <t>项目开工
时间</t>
  </si>
  <si>
    <t>计划竣工
时间</t>
  </si>
  <si>
    <t>依据及备注</t>
  </si>
  <si>
    <t>合计</t>
  </si>
  <si>
    <t>市本级财政</t>
  </si>
  <si>
    <t>市建发集团</t>
  </si>
  <si>
    <t>市产发集团</t>
  </si>
  <si>
    <t>其它</t>
  </si>
  <si>
    <t>PPP融资</t>
  </si>
  <si>
    <t>区、园区</t>
  </si>
  <si>
    <t>总计：213个</t>
  </si>
  <si>
    <t>一、市本级项目合计：89个</t>
  </si>
  <si>
    <t>（一）财政、建发、产发安排资金项目：75个</t>
  </si>
  <si>
    <t>1、续建项目:39个</t>
  </si>
  <si>
    <t>（1）城市基础设施及市政维护:15个</t>
  </si>
  <si>
    <t>淮南孔李淮河大桥</t>
  </si>
  <si>
    <t>市重点局</t>
  </si>
  <si>
    <t>项目全长10.28公里，其中，桥长5.32公里，设计断面36米，双向六车道。潘集区境内长3.603公里，红线宽50米，双向六车道。八公山区境内长1.257公里，红线宽36米，双向六车道。采用城市快速路标准建设，设计时速80公里/小时，全线采用沥青混凝土路面结构。</t>
  </si>
  <si>
    <t>初步设计批复</t>
  </si>
  <si>
    <t>皖发改设计函[2013]1466号</t>
  </si>
  <si>
    <t>已建成通车。
存在问题：因防洪影响工程占用土地未报批，需市国土部门协调解决用地报批方案（占用基本农田）。</t>
  </si>
  <si>
    <t>贷款</t>
  </si>
  <si>
    <t>2013年12月</t>
  </si>
  <si>
    <t>2016年12月</t>
  </si>
  <si>
    <t>G206合淮路改造工程</t>
  </si>
  <si>
    <t>续建</t>
  </si>
  <si>
    <t>该改造工程包含：G206合淮路（纬十一路-曹庵姚巷）改造工程、合淮路与青桐大道连接（国槐路--泰康街）道路工程</t>
  </si>
  <si>
    <t>发改交通[2014]268号、淮发改审批[2015]233号</t>
  </si>
  <si>
    <t>G206改造段已竣工，G206市政段水稳基本完成，青桐大道和泰丰大街雨污水管道基本完成、灰土 部分完成。</t>
  </si>
  <si>
    <t>竣工。</t>
  </si>
  <si>
    <t>2015年10月</t>
  </si>
  <si>
    <t>淮上淮河公路大桥</t>
  </si>
  <si>
    <t>项目起点位于合徐高速公路淮南连接线，于K60+900与G206平交，跨淮河后经段岗、前圩南、龚集南至终点陶圩，接省道S225。路线全长26.681公里，其中淮河大桥长10.052公里。</t>
  </si>
  <si>
    <t>皖发改设计函[2010]1089号</t>
  </si>
  <si>
    <t>I标段桥梁主体结构已施工完毕，现进行引桥、沥青摊铺施工。II标段清理现场、路基挖方、路基填方现沥青上、中、下三面层已摊铺完成。III标累计完成PHC管桩施打3371根，承台浇筑844座，墩柱浇筑848根，盖梁浇筑完成413座。IV标段完成主线路基交验1.5公里，土工格栅6049平方米，台帽1座，箱梁预制22片。
存在问题：一标段临时用地复垦总面积216亩，其中潘集区境内100亩土地，施工单位需先行复垦70亩，潘集区要求100亩土地复垦一并验收，需市政府协调潘集区政府先行复垦70亩土地并组织国土部门尽快验收。</t>
  </si>
  <si>
    <t>建成使用。</t>
  </si>
  <si>
    <t>淮南火车站改造项目</t>
  </si>
  <si>
    <t>市重点局、上海铁路局</t>
  </si>
  <si>
    <t>1、新建地下人行通道共下穿7股铁路线路，主通道12米，北出口至火车站北广场近舜耕路，预留支线通道5米进入规划站前广场地下车库，南出口至火车站南围墙外侧上郑广场，通道主体长度128米，并配套道路延伸至洞山东路，总长度约180米。2、新建站房建筑面积按8000平方米控制，包括：建筑、结构、给排水、电力、通信、信息和暖通等专业，以及旅客地道及地道出入口处雨棚等配套设施。</t>
  </si>
  <si>
    <t>上铁计函[2017]432号、淮发改审批[2017]166号</t>
  </si>
  <si>
    <t>临时候车厅框架全部完成。
存在问题：1、因上海铁路局至今未回复房屋拆迁补偿方式，需市政府协调铁路部门尽快拿出房屋拆迁补偿方案。2、铁路部门多次提出原上郑广场、惠利公司占用铁路土地的遗留问题，请铁路部门与田区政府协商解决。</t>
  </si>
  <si>
    <t>主体结构完成。</t>
  </si>
  <si>
    <t>自筹</t>
  </si>
  <si>
    <t>市投资12500万元。</t>
  </si>
  <si>
    <t>舜耕山风景区建设</t>
  </si>
  <si>
    <t>市政园林建设局</t>
  </si>
  <si>
    <t>环山路两侧补绿、长青煤矿生态修复、人防办停车场、梅岭景点。</t>
  </si>
  <si>
    <t>1、舜耕山湿地公园基本完工,已完成场地整理、植物栽植、园路修建、景亭安装和停车场修建等工作,园艺路完工。2、长山水库景区已完成施工图设计。</t>
  </si>
  <si>
    <t>完工。</t>
  </si>
  <si>
    <t>土储</t>
  </si>
  <si>
    <t>2016年3月</t>
  </si>
  <si>
    <t>2018年12月</t>
  </si>
  <si>
    <t>淮府办[2017]9号文</t>
  </si>
  <si>
    <t>亚行贷款城市水系综合治理项目</t>
  </si>
  <si>
    <t>市建委</t>
  </si>
  <si>
    <t>水系治理、排涝泵站建设、污水管网和泵站、湖泊入湖口治理等。</t>
  </si>
  <si>
    <t>皖发改设计函[2014]365号</t>
  </si>
  <si>
    <t>泵站：十涧湖泵站完成主泵房标高21.7层以下的砼浇筑。水系：1、龙王撇洪沟、洞化截洪沟、老龙王沟、八公山涧沟、谢家集涧沟正在推进;龙湖入湖口已开工建设;污水管网、泵站已基本完成污水管道约52.52km。石姚湾污水泵站工程投入运行。西部标段已完成约27.13km；4#、5#两座污水提升泵站，已于2017年5月29日试运行顺利通水。</t>
  </si>
  <si>
    <t>完成洞化截洪沟、龙王撇鸿沟、老龙王沟及排涝泵站。</t>
  </si>
  <si>
    <t>债券+出让金</t>
  </si>
  <si>
    <t>2015年5月</t>
  </si>
  <si>
    <t>2019年6月</t>
  </si>
  <si>
    <t>世行贷款采煤塌陷区综合治理项目</t>
  </si>
  <si>
    <t>工程建设内容共包括环境修复和水环境治理、基础设施改善和项目区域开发利用，具体为：环境修复水环境治理、大通老垃圾场封场（市城管局实施）、区域基础设施建设、区域土地开发利用。</t>
  </si>
  <si>
    <t>皖发改设计函[2016]420号</t>
  </si>
  <si>
    <t>1、沿山路完成30%灰土基础，3处箱涵，圆管涵埋设3道。万向路完成清表400米。九孔路灰土基础全部完成，完成2处箱涵、圆管涵埋设2道。2、水系、环境修复正按计划推进中。3、绿道已进场施工。4、盆景园、花木交易市场、路边服务点正在进行方案设计。</t>
  </si>
  <si>
    <t>按合同工期沿山路、九孔路、万向路以及水系、环境修复1区2018年完工，其他2019年完工。</t>
  </si>
  <si>
    <t>债券</t>
  </si>
  <si>
    <t>万城广场地块周边道路及水系改造工程</t>
  </si>
  <si>
    <t>惠利大道北段、秋月路、淮清路等，道路总长2.7公里，包括道路、排水及水系沟道治理等。</t>
  </si>
  <si>
    <t>淮发改审批[2017]52号</t>
  </si>
  <si>
    <t>已开工。</t>
  </si>
  <si>
    <t>2017年11月</t>
  </si>
  <si>
    <t>高速西出口</t>
  </si>
  <si>
    <t>出入口道路拓宽及绿化，周边拆迁及实施绿化。</t>
  </si>
  <si>
    <t>项目建议书批复</t>
  </si>
  <si>
    <t>淮发改审批[2016]637号</t>
  </si>
  <si>
    <t>淮凤路</t>
  </si>
  <si>
    <t>道路、排水、绿化、照明、交通、供电改造等，长5.2公里，宽32米。</t>
  </si>
  <si>
    <t>淮发改审批[2016]261号</t>
  </si>
  <si>
    <t>1、机动车道及雨污水管道已完工；2、非机动车道、人行道完成50%；3、强电工程土建部分已完成全线约80%；4、弱电土建已完成约90%。</t>
  </si>
  <si>
    <t>安成铺周边环境整治工程</t>
  </si>
  <si>
    <t>淮潘路：长约380米，红线宽度40米；合淮路：国庆西路—朝阳西路，长约345米，红线宽40米；朝阳西路—规划一路，长约2.36公里。十涧湖东路：长约1.24公里，红线宽度40米。国庆西路：长约1.2公里，红线宽度50米。</t>
  </si>
  <si>
    <t>淮发改审批[2016]516号</t>
  </si>
  <si>
    <t>1、十涧湖东路北侧全线DN2000mm、十涧湖东路南侧K6+680—K7+540段、K7+640—K7+880段，国庆西路北侧K2+060—k2+350段、660—k3+220段雨水管道以及辅道路床、水稳层、沥青面层、侧石安装、绿化工作均已完成。2、十涧湖东路全线机动车道沥青面层摊铺完成。3、国庆西路南侧K1+880—k2+260段、K2+700—k3+220段雨水管道均已完成。4、淮潘路K0+000-K0+398段、合淮路K0+000-K0+380段完成全幅机动车道、非机动车道，人行道；东西两侧雨水及污水管道施工。5、合淮路2.3公里“白加黑”段完成机动车道、非机动车道沥青面层，人行道铺装等工程。</t>
  </si>
  <si>
    <t>十涧湖公园</t>
  </si>
  <si>
    <t>沿十涧湖建设环湖道路。</t>
  </si>
  <si>
    <t>可研报告批复</t>
  </si>
  <si>
    <t>淮发改审批[2009]457号</t>
  </si>
  <si>
    <t>施工单位已进场施工，目前已完成450米路基整理工作。</t>
  </si>
  <si>
    <t>淮南市公交公司罗山新场区项目</t>
  </si>
  <si>
    <t>市城投公司</t>
  </si>
  <si>
    <t>项目总建筑面积13134㎡，其中地上建筑面积12974㎡，地下建筑面积160㎡。主要建设内容包括：综合业务楼、收银中心、检修车间、员工食堂及浴室、加油站、配电房、门卫、地下污水处理站等主体工程以及给排水、供配电系统、道路、绿化、充电桩、停车场室外配套附属工程。</t>
  </si>
  <si>
    <t>淮发改审批[2017]196号</t>
  </si>
  <si>
    <t>2017年8月完成施工招标，已具备施工条件。原投资计划资金来源拟通过发行绿色债筹集，现财政部门按市政府批示正在研究发债可行性。</t>
  </si>
  <si>
    <t>罗山新场区单体建筑完工，室外工程进场施工。</t>
  </si>
  <si>
    <t>绿色债</t>
  </si>
  <si>
    <t>根据资金落实情况确定竣工时间</t>
  </si>
  <si>
    <t>淮南市淮西湖采煤沉陷区综合治理项目</t>
  </si>
  <si>
    <t>市沉治办</t>
  </si>
  <si>
    <t>项目综合治理范围716公顷，包括淮西湖及李一矿、李二矿、谢一矿的部分采煤沉陷区，共建设5个子项目，其中区域基础设施用地74.1公顷，淮西湖湿地公园用地379.2公顷，市民运动休闲公园用地159.7公顷，唐山矿业旅游主题公园用地8.4公顷，淮西林果生态公园用地23.4公顷以及相关市政配套及附属用地。</t>
  </si>
  <si>
    <t>淮发改审批[2017]139号</t>
  </si>
  <si>
    <t>项目地质勘查、图审等工作已经完成，目前正在与采煤企业进行土地回收及确权工作。
存在问题：1、项目区内市政府已批复收回的1103.5亩国有土地需和矿业集团签订补偿协议；2、项目区内采煤沉陷地（已征无证）需和矿业集团签订无偿移交协议并确权；3、相关集体土地组卷,待省厅批复新土规即报批。</t>
  </si>
  <si>
    <t>项目区道路、管网、水工基础设施和附属设施建设完成。</t>
  </si>
  <si>
    <t>贷款+专项建设基金</t>
  </si>
  <si>
    <t>争取专项建设基金7500万元。</t>
  </si>
  <si>
    <t>商合杭铁路淮南段征地拆迁（个案）</t>
  </si>
  <si>
    <t>寿县政府、谢家集区政府、大通区政府、毛集实验区管委会等</t>
  </si>
  <si>
    <t>商合杭铁路河南、安徽、浙江段建设，其中含淮南段35个征地拆迁个案征迁。</t>
  </si>
  <si>
    <t>铁总鉴[2015]803号</t>
  </si>
  <si>
    <t>其中22个已完成评估、签订征迁协议或征迁补偿。</t>
  </si>
  <si>
    <t>基本完成淮南段个案征地拆迁工作。</t>
  </si>
  <si>
    <t>淮南市第15届人民政府第70次常务会议纪要（2015年9月10日）</t>
  </si>
  <si>
    <t>（2）保障性安居工程:6个</t>
  </si>
  <si>
    <t>林巷村棚户区（朝阳东路2号安置区）</t>
  </si>
  <si>
    <t>大通区住建委</t>
  </si>
  <si>
    <t>林巷村棚户区（朝阳东路2号安置区）：新建安置房2628套、新建总面积36.58万平方米，购买安置房374套、面积3.553万平方米。</t>
  </si>
  <si>
    <t>淮发改审批[2015]439号</t>
  </si>
  <si>
    <t>一期单体完工；二期中冶项目全部封顶，正在进行砌体工程；二期安徽三建全部封顶。</t>
  </si>
  <si>
    <t>单体完工，室外配套动工建设。</t>
  </si>
  <si>
    <t>争取中央预算内资金10974万元。</t>
  </si>
  <si>
    <t>洞山东路综合地块改造项目（洞山东路安置新村）</t>
  </si>
  <si>
    <t xml:space="preserve">洞山东路综合地块改造项目（洞山东路安置新村）：新建安置房1209套、新建总面积15.87万平方米，购买安置房1076套、面积10.222万平方米。
</t>
  </si>
  <si>
    <t>一期单体基本完工；二期单体基本完工。</t>
  </si>
  <si>
    <t>争取中央预算内资金3298万元。</t>
  </si>
  <si>
    <t>陈巷村棚户区项目</t>
  </si>
  <si>
    <t>建设棚户区改造1042套，总建筑面积10.5万平方米。</t>
  </si>
  <si>
    <t>淮发改审批[2015]228号</t>
  </si>
  <si>
    <t>一期单体完工；二期正在进行砌体工程。</t>
  </si>
  <si>
    <t>争取中央预算内资金2523万元。</t>
  </si>
  <si>
    <t>洞山东路陈郢孜项目</t>
  </si>
  <si>
    <t>位于大通区，拆迁地块为洞山东路陈郢子。占地面积276亩，拆迁143户，拆迁总面积24180.13平方米。采用购买安置模式，购买安置房安置256套、面积30225平方米。</t>
  </si>
  <si>
    <t>资金支付60%。</t>
  </si>
  <si>
    <t>资金支付比例达90%。</t>
  </si>
  <si>
    <t>潘集平圩桥西棚改项目（滨河新村）</t>
  </si>
  <si>
    <t>潘集区沉治办</t>
  </si>
  <si>
    <t>位于潘集区，总征地面930亩，总建筑面积20.7万㎡。建设安置房1800套。</t>
  </si>
  <si>
    <t>淮发改审批[2015]219号</t>
  </si>
  <si>
    <t>主体工程封顶，外墙漆完工。</t>
  </si>
  <si>
    <t>达到入住条件。</t>
  </si>
  <si>
    <t>潘集区煤化工项目区安置房（滨河新村）</t>
  </si>
  <si>
    <t>总征地面积633亩，总建筑面积23.68万㎡。建设安置房1412套。</t>
  </si>
  <si>
    <t>（3）社会事业:9个</t>
  </si>
  <si>
    <t>市委党校校园改造项目</t>
  </si>
  <si>
    <t>市委党校</t>
  </si>
  <si>
    <t>市委党校改扩建。</t>
  </si>
  <si>
    <t>项目一期、二期工程及相关设备采购基本结束，已完成预验收，即将进行竣工验。</t>
  </si>
  <si>
    <t>项目一期、二期工程已基本结束，等待竣工验收。</t>
  </si>
  <si>
    <t>文化艺术中心</t>
  </si>
  <si>
    <t>市重点局、市文广新局</t>
  </si>
  <si>
    <t>项目占地2.883公顷，总建筑面积约5万平方米，由图书馆、文化馆、美术馆、综合设施楼及中心广场构成。综合馆地下一层各单体结构均采用现浇混凝土框架结构，四个单体中间部分中心广场顶棚为玻璃雨棚 。文化馆为5层，建筑面积1.1万平米，用途为小型剧场。</t>
  </si>
  <si>
    <t>发改投资[2012]493号</t>
  </si>
  <si>
    <t>总包土建基本完成，内装饰施工和室外工程施工。
存在问题：设计变更和二次深化设计完成工程量未计量。</t>
  </si>
  <si>
    <t>土建工程后续建设及文化馆剧场装饰、舞台设备安装工程。</t>
  </si>
  <si>
    <t>争取中央预算内资金500万元。</t>
  </si>
  <si>
    <t>市级老年公寓建设项目</t>
  </si>
  <si>
    <t>市重点局、市民政局</t>
  </si>
  <si>
    <t>规划总建筑面积为27705.63㎡,（其中地上建筑面积22816.19㎡，地下建筑面积4889.44㎡），设置床位500张。主要建设内容为：项目新建1栋综合楼、4栋老年公寓楼。建筑功能包括：入住服务用房、生活用房、卫生保健用房、康复用房、娱乐用房、社会工作用房等。配套建设相应的道路、供配电、给排水、环保设施及其它附属工程等。</t>
  </si>
  <si>
    <t>淮发改审批[2017]50号</t>
  </si>
  <si>
    <t>开工建设。</t>
  </si>
  <si>
    <t>主体结构齐。</t>
  </si>
  <si>
    <t>福彩+债券</t>
  </si>
  <si>
    <t>争取中央预算内资金2750万元。</t>
  </si>
  <si>
    <t>淮南市残疾人康复综合服务中心</t>
  </si>
  <si>
    <t>市重点局、淮南市残疾人联合会</t>
  </si>
  <si>
    <t>项目拟建总建筑面积为10605平方米（其中：地上建筑面积10000平方米，地下建筑面积605平方米）。建设内容包括：辅助器具服务中心、康复中心、听力语言康复中心、残疾人托养服务中心、地下停车场及室外道路、绿化、供配电等配套基础设施。</t>
  </si>
  <si>
    <t>淮发改审批[2016]706号</t>
  </si>
  <si>
    <t>1、2#楼一层结构混凝土浇筑完成；
2、3#楼一层结构混凝土浇筑完成。</t>
  </si>
  <si>
    <t>基本完工。</t>
  </si>
  <si>
    <t>争取中央预算内资金900万元。</t>
  </si>
  <si>
    <t>淮南市气象灾害监测预警服务中心</t>
  </si>
  <si>
    <t>市气象局、市重点局</t>
  </si>
  <si>
    <t>项目总建筑面积6347.9平方米，其中：地上建筑面积5959.7平方米，地下建筑面积388.2平方米。主要建设内容包括：气象灾害预警各类相关业务用房、车库、门卫及室外相关市政配套附属工程等。</t>
  </si>
  <si>
    <t>淮发改审批[2016]247号</t>
  </si>
  <si>
    <t>A框架结构完成，B区、C区基础完成。
存在问题：山南新区尚有约七亩地无指标还未划拨，需申请指标进行划拨。</t>
  </si>
  <si>
    <t>年底前完成主体及所有配套设施建设，投入使用。</t>
  </si>
  <si>
    <t>淮南市妇幼保健院</t>
  </si>
  <si>
    <t>市重点局、市卫计委</t>
  </si>
  <si>
    <t>项目总建筑面积80728平方米，其中：地上建筑面积70531平方米，地下建筑面积10197平方米，床位800张。主要建设内容包括：门急诊楼、医技住院楼（分为医技和住院两部分）、附属综合楼及绿化、照明、给排水、供电等相关配套基础设施。</t>
  </si>
  <si>
    <t>淮发改审批[2015]371号</t>
  </si>
  <si>
    <t>医技住院楼主体结构、内墙抹灰和外墙保温完成，达总价的61%；门急诊楼框架结构完成，达总价的32%；附属楼主体结构完成，达总价的53%；医疗专项及智能化工程正在编制招标文件。
须尽快完成配套市政道路管网建设。</t>
  </si>
  <si>
    <t>医技住院楼和门急诊楼完成70%，附属楼完工。</t>
  </si>
  <si>
    <t>争取中央预算内资金1300万元。
淮南市人民政府专题会议纪要第62号（2017年8月26日）</t>
  </si>
  <si>
    <t>安徽省淮南技工学校（淮南技师学院）异地重建</t>
  </si>
  <si>
    <t>市重点局、安徽省淮南技工学校</t>
  </si>
  <si>
    <t>项目总面积101153.91平方米，其中地上建筑面积94999.91平方米，地下建筑面积6154平方米.项目建设内容包括：综合楼、教学楼、教学实训楼、实训楼、实训厂房、食堂、学生公寓、风雨操场、门卫室及室外道路、围墙、绿化、供配电、给排水等市政配套基础设施。</t>
  </si>
  <si>
    <t>淮发改审批[2015]351号</t>
  </si>
  <si>
    <t>1、1#楼基础承台混凝土浇筑完成。2、2#楼基础承台钢筋绑扎完成。3、3#楼东段承台筏板钢筋绑扎，西段一层结构钢筋绑扎完成。4、4#楼封顶。5、5#楼主楼四层混凝浇筑完成，副楼基础完成。6、6#楼主楼主体结构完成，副楼一层混凝土浇筑完成。7、7号楼地下室基础筏板钢筋绑扎完成。</t>
  </si>
  <si>
    <t>主体结构完工。</t>
  </si>
  <si>
    <t>淮南市传染病医院改造项目</t>
  </si>
  <si>
    <t>淮南市传染病医院</t>
  </si>
  <si>
    <t>改造病房大楼4800平米。</t>
  </si>
  <si>
    <t>淮府办[2017]9号</t>
  </si>
  <si>
    <t>遇大雪天气，室外工程延期完工（延期至2018年1月底完工）。</t>
  </si>
  <si>
    <t>基本完成1400万投资。</t>
  </si>
  <si>
    <t>市卫计委关于市传染病医院续建项目列入2018年市级政府性投资项目的请示（含领导批示）</t>
  </si>
  <si>
    <t>淮南市智慧教育项目</t>
  </si>
  <si>
    <t>淮南市教育局</t>
  </si>
  <si>
    <t>打造淮南市基础教育“1113工程”，即一环境一平台一库三服务，“一环境”指教学基础环境建设，“一平台”指基础支撑平台，“三服务”指智慧教育应用服务系统中服务学习、服务教学、服务管理，共包含11大应用系统，包括资源中心、备课教研系统、智慧课堂系统、智慧学习系统、淮南名师工作室、淮南名校网络课堂、家校互动系统、教学督导系统、数字化校园管理系统、全市教育系统电子政务系统、大数据采集与分析系统。项目建成后将服务全市750余所学校、3万教师、40万学生和家长，实现信息技术与教育教学的全面深度融合。</t>
  </si>
  <si>
    <t>淮发改审批[2016]587号</t>
  </si>
  <si>
    <t>2017年5月</t>
  </si>
  <si>
    <t>（4）促进产业发展:4个</t>
  </si>
  <si>
    <t>毛集实验区整体城镇化项目（一期）</t>
  </si>
  <si>
    <t>市产发展集团(淮南市盛新城镇建设投资有限公司)</t>
  </si>
  <si>
    <t>安置房工程总建筑总面积约为51020㎡；新建道路13条，约10.99公里；配套设施，包括公用基础设施（垃圾站、变电所、燃气站）及养老设施共计46000㎡；产业支撑设施建设，主要为农产品交易市场，占地面积约115.09亩；土地整理工程及征地拆迁等工程。</t>
  </si>
  <si>
    <t>淮发改审批[2015]393</t>
  </si>
  <si>
    <t>A区路网施工图纸设计、工程量清单及控制价编制完成，申报的城镇建设用地15.6公顷（235亩）已批复，等待供地。B区安置小区（兰馨苑小区）一期6栋砌体施工完工。二期10栋楼施工。C区总体规划方案正在优化。</t>
  </si>
  <si>
    <t>1、B区安置小区二期10栋竣工，3期10栋开工建设；农产品市场主体施工；2、C区土地整理完工、养老设施主体施工。</t>
  </si>
  <si>
    <t>淮南高新技术产业开发区启动区核心服务区——科技研发中心项目</t>
  </si>
  <si>
    <t>市产发展集团</t>
  </si>
  <si>
    <t>总建筑面积70079平方米，其中地上建筑面积57318平方米，地下建筑面积12761平方米。建设内容主要由2栋高层组成，配套建设道路、绿化景观、给排水、供配电、消防、弱电、环境卫生等工程设施。</t>
  </si>
  <si>
    <t>发改审批[2014]395号</t>
  </si>
  <si>
    <t>项目完工。</t>
  </si>
  <si>
    <t>发债</t>
  </si>
  <si>
    <t>淮南市产业发展（集团）有限公司110KV输变电项目</t>
  </si>
  <si>
    <t>新建110KV变电站及18km线路。</t>
  </si>
  <si>
    <t>电经研审函[2016]203号</t>
  </si>
  <si>
    <t>110KV变电站、围墙、道路、消防水池及消防泵房、站区照明管线完工；完成设备采购；110KV架空线路施工拆迁、青赔、民事协调完成，17公里架空线路基本完工。</t>
  </si>
  <si>
    <t>潘南新型城镇化建设项目（一期）</t>
  </si>
  <si>
    <t>市产发展集团（淮南市国弘城镇建设投资有限公司）</t>
  </si>
  <si>
    <t>全长约17.66千米道路；经八路排涝渠、污水处理厂和垃圾中转站等环境设施工程；农产品加工交易市场、公共服务设施包括综合服务区设施（包括文化娱乐设施、社区医疗中心、体育设施）、110KV变电站、消防站、派出所等配套设施工程；约5263亩的土地平整、报批及1965户住户的拆迁及安置工作。</t>
  </si>
  <si>
    <t>淮发改审批[2015]454号</t>
  </si>
  <si>
    <t>完成园区污水处理厂项目厂区建设，消防站派出所除站外道路、训练场及室内二次装修外的工程量全部完工；水系工程一期：桥梁、暗涵、倒虹吸完工；经八路南段：污水管、完成雨水管道及部分污水管施工。</t>
  </si>
  <si>
    <t>污水处理厂项目完工。消防站派出所、水系一期、经八路南段三个项目完工。煤化工大道西段（园区内）开工建设。</t>
  </si>
  <si>
    <t>（5）重大水利:1个</t>
  </si>
  <si>
    <t>淮南市谢家集区唐山镇保庄圩工程</t>
  </si>
  <si>
    <t>淮南市治淮工程建设管理局</t>
  </si>
  <si>
    <t>加固现有圩堤3.192公里，新建堤防3.688公里；修筑堤顶防汛道路6.01公里，新建穿堤涵闸4座；重建现有排涝站2座。</t>
  </si>
  <si>
    <t>初设已经批复</t>
  </si>
  <si>
    <t>淮发改审批[2016]582号</t>
  </si>
  <si>
    <t>征迁已基本完成，满足工程建设需求，已经完成部分清基、加固圩堤等。
存在问题：一是按环保督查等要求，工程土方运输等已暂停，工程进展受影响。二是资金问题：工程总投资2.29亿元，过桥贷款解决1.206亿元，2017年申请地方新增债券解决0.64亿元，仍有0.4512亿元缺口没有落实。</t>
  </si>
  <si>
    <t>基本完成建设任务。</t>
  </si>
  <si>
    <t>（6）其它:4个</t>
  </si>
  <si>
    <t>淮南市消防培训基地</t>
  </si>
  <si>
    <t>市重点局、市公安消防支队</t>
  </si>
  <si>
    <t>总建筑面积294620㎡（地上建筑面积27155.7平方米，地下建筑面积2306.5平方米），建设内容包括：教学楼、地下人防、设备用房、消防站、体能训练馆、公寓楼、综合训练楼、门岗、开闭所、配套设施等。</t>
  </si>
  <si>
    <t>淮发改审批[2017]121号</t>
  </si>
  <si>
    <t>主体结构施工。</t>
  </si>
  <si>
    <t>淮南市国安局</t>
  </si>
  <si>
    <t>市国安局、市建发集团</t>
  </si>
  <si>
    <t>占地约16亩总建筑面积为1.19万平方米，主楼地上八层地下一层、附楼三层。</t>
  </si>
  <si>
    <t>发改投资[2013]108号、淮发改审批[2017]262号</t>
  </si>
  <si>
    <t>1、室外、装饰、弱电工程招标已经完成，装饰工程已经进场施工，已完成8-6层吊顶吊线安装（国安局负责实施）。2、该项目2017年12月新增2948万元审批立项（淮发改审批[2017]262号）。3、根据市公共服务性项目2018年投资计划（草案），建发集团拟安排资金2200万元用于项目土建及装修部分，余下设备费用（弱电工程）由国安局自行解决。</t>
  </si>
  <si>
    <t>置换+自筹</t>
  </si>
  <si>
    <t>淮南戒毒所改扩建工程</t>
  </si>
  <si>
    <t>淮南戒毒所、市重点局</t>
  </si>
  <si>
    <t>总建筑面积3.097万㎡，其中地下人防建筑面积4742㎡，原有建筑面积8856㎡，新建警训综合楼8375㎡，习艺楼3383㎡，宿舍楼4008㎡。</t>
  </si>
  <si>
    <t>淮发改审批[2017]213号</t>
  </si>
  <si>
    <t>围墙搭建、临时设施改造。</t>
  </si>
  <si>
    <t>警训综合楼、宿舍楼、车间主体结构完成。</t>
  </si>
  <si>
    <t>争取中央预算内资金2921万元。</t>
  </si>
  <si>
    <t>淮舜公安分局（淮南矿业集团保卫部）战训综合楼改扩建工程</t>
  </si>
  <si>
    <t>淮南市公安局淮舜分局</t>
  </si>
  <si>
    <t>改扩建总建筑面积约3000平方米，在现有四层办公楼西北联体改造建设一栋四层框架结构战训综合楼。</t>
  </si>
  <si>
    <t>淮发改审批[2017]61号</t>
  </si>
  <si>
    <t>全面建成。</t>
  </si>
  <si>
    <t>淮南市公安局关于申请淮舜分局战讯基地等建设资金的函（含领导批示）</t>
  </si>
  <si>
    <t>2、新开工项目:32个</t>
  </si>
  <si>
    <t>（1)城市基础设施及市政维护:15个</t>
  </si>
  <si>
    <t>舜耕山西支一路</t>
  </si>
  <si>
    <t>新开工</t>
  </si>
  <si>
    <t>北环山路（矿三院段）至沿山路。</t>
  </si>
  <si>
    <t>淮发改审批[2017]117号</t>
  </si>
  <si>
    <t>立项已批复，选址意见书、用地预审、可研已批复，环评文本正在编制，即将组织专家评审。正在准备林转用材料。</t>
  </si>
  <si>
    <t>2018年6月</t>
  </si>
  <si>
    <t>公共停车场</t>
  </si>
  <si>
    <t>老市政府、舜耕山南侧妈妈涧附近新建两处停车场。</t>
  </si>
  <si>
    <t>舜耕山生态停车场、老市政府大院停车场设计方案已报市规划局。</t>
  </si>
  <si>
    <t>职教园区路网基础设施工程</t>
  </si>
  <si>
    <t>市职教园区路网基础设施工程包括：金合欢路：北与规划路和风大街相接，南至春申大街，全长约1633米，道路规划红线宽30米；农民新村路：东起青桐大道，西至香樟大道，全长约1350米，道路规划红线宽24米；规划四路：东起金合欢路，西至香樟大道，全长约645米，道路规划红线宽24米。其中，金合欢路规划为南北向城市次干道，农民新村路、规划四路规划为东西向支路。工程内容包括：道路、桥梁、交通设施、排水、绿化、照明等。</t>
  </si>
  <si>
    <t>淮发改审批[2017]218号</t>
  </si>
  <si>
    <t>准备启动招投标工作。</t>
  </si>
  <si>
    <t>争取开工建设。</t>
  </si>
  <si>
    <t>2018年6月（暂定）</t>
  </si>
  <si>
    <t>2019年6月（暂定）</t>
  </si>
  <si>
    <t>学院路下穿铁路立交</t>
  </si>
  <si>
    <t>学院路下穿立交：安理工东门─洞山东路，长500米，断面32米宽，新建四孔桥。</t>
  </si>
  <si>
    <t>项目未批复</t>
  </si>
  <si>
    <t>规划方案已报上海铁路局。</t>
  </si>
  <si>
    <t>中兴路下穿淮南线下穿立交桥</t>
  </si>
  <si>
    <t>上海铁路局、市重点局</t>
  </si>
  <si>
    <t>规划中兴路铁路下穿桥与淮南铁路交叉里程为K5+233，位于淮南铁路大通站东端咽喉东侧。</t>
  </si>
  <si>
    <t>上海铁路局批复</t>
  </si>
  <si>
    <t>已完成前期工作，方案待上海铁路局批复。
存在问题：因中兴路铁路下穿桥向东改线，造成约20亩土地未报批，需市国土部门协调解决用地报批方案。</t>
  </si>
  <si>
    <t>2018年下半年（暂定）</t>
  </si>
  <si>
    <t>2019年下半年（暂定）</t>
  </si>
  <si>
    <t>主城区道路大中修及侧石提升</t>
  </si>
  <si>
    <t>计划每年安排一条大修道路和道路中修、侧石提升，每年4000万元。</t>
  </si>
  <si>
    <t>规划阶段。</t>
  </si>
  <si>
    <t>城维费</t>
  </si>
  <si>
    <t>园林绿化提升</t>
  </si>
  <si>
    <t>建设城市街头游园8个。</t>
  </si>
  <si>
    <t>安徽省人民政府办公厅关于开展城镇园林绿化提升行动的实施意见（皖政办〔2014〕4号）</t>
  </si>
  <si>
    <t>老旧小区改造</t>
  </si>
  <si>
    <t>43个老旧小区改造。</t>
  </si>
  <si>
    <t>公共预算</t>
  </si>
  <si>
    <t>关于印发《淮南市“两治三改”三年专项行动违法建设调查摸底工作方案》等工作方案的通知（淮治改办[2017]1号）</t>
  </si>
  <si>
    <t>一污厂扩建配套污水管网</t>
  </si>
  <si>
    <t>县区财政（市建委牵头）</t>
  </si>
  <si>
    <t>铺设污水管网1639米。</t>
  </si>
  <si>
    <t>招标已完成。</t>
  </si>
  <si>
    <t>雨污分流工程</t>
  </si>
  <si>
    <t>建设3个一体化污水提升泵站，污水管网5公里。</t>
  </si>
  <si>
    <t>正在设计。</t>
  </si>
  <si>
    <t>环保督察要求</t>
  </si>
  <si>
    <t>淮南市小街小巷整治</t>
  </si>
  <si>
    <t>市城管局</t>
  </si>
  <si>
    <t>按照（淮府办秘[2016]45号）文件要求，3年整治小街小巷226条，其中2016年已整治77条，2018年计划整治74条。</t>
  </si>
  <si>
    <t>2016年尚欠整治资金365.11万元至今没有支付工程款。导致施工方多次到办公室和电话催促。</t>
  </si>
  <si>
    <t>公交中转站</t>
  </si>
  <si>
    <t>山南中央公园枢纽站（占地面积5亩）。</t>
  </si>
  <si>
    <t>淮发改审批[2017]101号</t>
  </si>
  <si>
    <t xml:space="preserve">1、山南中央公园枢纽站项目选址和立项已完成，正在进行施工图设计。立项批复投资1210万元，项目涉及土地问题正在和山南土地分局沟通，估算土地费用约为1100万元。2、原投资计划资金来源拟通过发行绿色债筹集，现财政部门按市政府批示正在研究发债可行性。 </t>
  </si>
  <si>
    <t>根据资金落实情况确定开工时间</t>
  </si>
  <si>
    <t>商合杭铁路淮南南站增加站房规模项目</t>
  </si>
  <si>
    <t>市发改委</t>
  </si>
  <si>
    <t>商合杭铁路淮南南站站房在铁路总公司初步设计批复6000平方米规模基础上，扩大至15000平方米，同时建设站房配套设施。</t>
  </si>
  <si>
    <t>铁总鉴函[2015]803号</t>
  </si>
  <si>
    <t>站房基础工程完成70%。</t>
  </si>
  <si>
    <t xml:space="preserve">阜淮线、淮南线电气化改造大通区K10+167平改立项目 </t>
  </si>
  <si>
    <t>市发改委、大通区政府</t>
  </si>
  <si>
    <t>淮南线K10+167建1-15×4.5m下穿立交,长度450m。</t>
  </si>
  <si>
    <t>铁总计统函[2017]459号</t>
  </si>
  <si>
    <t>完成。</t>
  </si>
  <si>
    <t>淮南市人民政府专题会议纪要第29号（2017年4月12日）</t>
  </si>
  <si>
    <t>阜淮线、淮南线电气化改造大通区K17+687平改立项目</t>
  </si>
  <si>
    <t>淮南线K17+687 上跨1-9m上跨长度362m。</t>
  </si>
  <si>
    <t>(2)社会事业:11个</t>
  </si>
  <si>
    <t>老年大学</t>
  </si>
  <si>
    <t>市委老干部局</t>
  </si>
  <si>
    <t>改造后总建筑面积3741.5平方米，主体工程改造概算663.4665万元，前期勘测费用3.5万元，设计费用15万元，总计681.9665万元。</t>
  </si>
  <si>
    <t>淮发改审批2017〕234号</t>
  </si>
  <si>
    <t>改造完成投入使用。</t>
  </si>
  <si>
    <t>淮南卫生学校山南职教园区新校区</t>
  </si>
  <si>
    <t>淮南卫校、市重点局</t>
  </si>
  <si>
    <t>总建筑面积159803.54平方米（地上144155.8平方米，地下15647.7平方米），其中：1、校园地上123910.5平方米，地下8247.73平方米；2、附属医院地上20245.31平方米，地下约7400平方米。建设图文信息中心、教学实训中心、行政办公用房、公共教学楼、学生活动用房及会堂、学生宿舍、单身教师宿舍、食堂、后勤楼、室内体育用房、培训中心、室外运动场和其他附属用房；附属医院包括1栋5层门急诊楼（含医技）和1栋5层住院楼以及一些配套建筑；室外道路、绿地景观、给排水、照明、供配电等市政配套基础设施。</t>
  </si>
  <si>
    <t>淮发改审批[2017]88号</t>
  </si>
  <si>
    <t>前期工作目前已取得国有建设用地土地使用证；校区室内外工程施工图已经通过审查并取得施工图审查合格证；校区工程人防备案已经完成；完成室内外工程工程量清单编制、审核；重点局正在进行监理、施工招标。现阶段正在推进消防审核、土地清表净地交付，下一步将办理工程规划许可证、施工许可证。</t>
  </si>
  <si>
    <t>学校工程完成结构工程的80%以上。</t>
  </si>
  <si>
    <t>淮南五中学生宿舍</t>
  </si>
  <si>
    <t>淮南五中</t>
  </si>
  <si>
    <t>新建学生公寓楼3443.67平方米及配套设施。</t>
  </si>
  <si>
    <t>淮发改审批[2017]152号</t>
  </si>
  <si>
    <t>完成项目前期工作。</t>
  </si>
  <si>
    <t>淮南市特殊教育学校</t>
  </si>
  <si>
    <t>新建特殊教育学校，总建筑面积9600平方米。包括：教学及缴教辅用房、办公用房、生活用房等。</t>
  </si>
  <si>
    <t>淮发改审批[2015]336号</t>
  </si>
  <si>
    <t>可研报告、土地测量工作初步完成；土地占补平衡指标未落实，市国土部门正在协调处理。</t>
  </si>
  <si>
    <t>主体工程完工。</t>
  </si>
  <si>
    <t>市属学校新建塑胶运动场</t>
  </si>
  <si>
    <t>市教育局</t>
  </si>
  <si>
    <t>7所市属学校内（淮南6中、9中、11中、12中、14中、16中、17中）新建塑胶运动场。</t>
  </si>
  <si>
    <t>已完成规划设计招标。</t>
  </si>
  <si>
    <t>教育附加</t>
  </si>
  <si>
    <t>袁市长批示</t>
  </si>
  <si>
    <t>淮南市城市规划展示馆布展项目</t>
  </si>
  <si>
    <t>市规划局</t>
  </si>
  <si>
    <t>该工程为城市规划展示馆二、三层布展工程，布展面积9849平方米，主要工程包括设计、多媒体、模型及电子设备工程、装饰工程、电气工程、消防改造工程、空调改造工程等。</t>
  </si>
  <si>
    <t>淮发改审批[2017]219号</t>
  </si>
  <si>
    <t>装修安装。</t>
  </si>
  <si>
    <t>淮南市气象雷达中心</t>
  </si>
  <si>
    <t>项目总建筑面积约850平方米，主要用于安装新一代C波段天气雷达。C波段天气雷达主要用途是探测云和降水目标的空间分布、强度、谱宽和运动速度，由天线罩、天线、馈线、天线控制和伺服、发射、接收、监控、信号处理、数字处理终端和配电等系统组成。雷达中心顶上有一个用于安装雷达天线的不小于10平米的安装平台，塔体要有足够的建筑空间安装雷达设备和工作机房。</t>
  </si>
  <si>
    <t>淮发改审批[2014]425号</t>
  </si>
  <si>
    <t>2017年底完成主体工程施工和内外装饰图纸审核，待重点局启动招投标程序。存在主要问题：所选区域土地调标及划拨须完成，临时用电、施工道路及施工用水等前期准备工作尚未完成。</t>
  </si>
  <si>
    <t>主体施工完成和雷达设备安装。</t>
  </si>
  <si>
    <t>淮南市人民政府专题会议纪要第71号（2015年8月3日）</t>
  </si>
  <si>
    <t>淮南市国家综合档案馆</t>
  </si>
  <si>
    <t>市建委、市重点局</t>
  </si>
  <si>
    <t>总建筑面积为48683.04平方米（其中：地下室建筑面积9283.04平方米，地上建筑面积39400平方米）。建设内容包括：淮南市国家综合档案馆（含地方志馆）、市不动产档案馆、市城乡建设档案馆；配套建设地下人防、室外道路、绿化、供电、停车场及综合管线等市政基础设施。</t>
  </si>
  <si>
    <t>淮发改审批[2017]71号</t>
  </si>
  <si>
    <t>因图纸设计深度不够而暂停招标工作，待图纸完善后再行推进。</t>
  </si>
  <si>
    <t>2020年下半年（暂定）</t>
  </si>
  <si>
    <t>市级法治文化场馆建设（二期）</t>
  </si>
  <si>
    <t>市司法局</t>
  </si>
  <si>
    <t>高科技设备配备，在法治文化馆增设AR、VR、智能普法机器人、幻影成像、法治电影、研发电子大屏互动普法模块等；扩容法治水幕电影、提升雕塑质量。打造十里法治文化长廊，在山南隧道至高速口道路两侧和中间绿化带，嵌入与环境融为一体的绿植景观雕塑、景观宣传设施等。</t>
  </si>
  <si>
    <t>淮发改审批〔2018〕2号</t>
  </si>
  <si>
    <t>研发电子大屏互动普法模块、增设AR等高科技设备。重点打造山南十里法治文化长廊。</t>
  </si>
  <si>
    <t>淮南市人民政府专题会议纪要第110号（2016年10月25日）</t>
  </si>
  <si>
    <t>淮南上窑国家森林公园入口广场项目</t>
  </si>
  <si>
    <t>市林业局</t>
  </si>
  <si>
    <t>占地174亩，初步拟定为入口广场、游客中心、停车场、文化游园等功能区。</t>
  </si>
  <si>
    <t>淮发改审批[2017]222号</t>
  </si>
  <si>
    <t>淮南市人民政府专题会议纪要第70号（2017年8月31日）</t>
  </si>
  <si>
    <t>淮南市第一人民医院儿科中心综合楼项目（疑难重症诊治中心）</t>
  </si>
  <si>
    <t>淮南市第一人民医院</t>
  </si>
  <si>
    <t>拟建总建筑面积约35000平方米，其中：地上部分建筑面积30000平方米，地下部分建筑面积5000平方米。病房设置床位500张，其中普儿科床位150张，新生儿科50张及其他床位300张。</t>
  </si>
  <si>
    <t>淮发改审批[2016]403号淮发改审批[2017]232号</t>
  </si>
  <si>
    <t>已完成立项，存在问题为项目建设后续资金来源未确定。</t>
  </si>
  <si>
    <t>项目开工建设。</t>
  </si>
  <si>
    <t>新增债券</t>
  </si>
  <si>
    <t>(3)促进产业发展:2个</t>
  </si>
  <si>
    <t>淮南市直接金融基地项目</t>
  </si>
  <si>
    <t>总用地面积10万平米（150亩）,总建筑面积22.5万平米。项目建设后可满足各市场主体多样化的金融需求，拓宽企业融资渠道，降低融资成本，进一步优化淮南市金融生态环境，推进直接金融支撑淮南市产业升级。</t>
  </si>
  <si>
    <t>发改投资[2013]420号</t>
  </si>
  <si>
    <t>完成土地摘牌、场地四通一平和岩土勘察工作，完成规划方案的审批。</t>
  </si>
  <si>
    <t>沿南纬五路单体建设全面开工。</t>
  </si>
  <si>
    <t>安徽大数据交易平台</t>
  </si>
  <si>
    <t>淮南市大数据办</t>
  </si>
  <si>
    <t>安徽大数据交易平台的建设，要有完整的规划与设计方案，要制定大数据产业内合作伙伴认可的，并与国际接轨的交易规则，API接入技术和统一的行业标准。要以政务数据与电信运营商全国数据融合为基础，引进首批通过工信部征信服务类数据流通标准测试的征信产品。平台架构采取“1+2+7”模式，即一个平台、两个中心及七大功能板块构成。一个平台，即大数据交易与运营平台；两个中心包括：“数据集市”交易中心，大数据运营与服务中心；七大功能板块包括：数据采集与存储，（双创）数据实验，数据加工厂，展示中心，交易中心，安全中心，运营中心。</t>
  </si>
  <si>
    <t>领导批示</t>
  </si>
  <si>
    <t>(4)重大水利：1个</t>
  </si>
  <si>
    <t>引江济淮工程（淮南段）</t>
  </si>
  <si>
    <t>省引江济淮集团有限公司</t>
  </si>
  <si>
    <t>涉及我市寿县、凤台县、田家庵区、谢家集区和毛集实验区。引江济淮工程（淮南段）主要包括：江淮沟通段输水河道开挖38.35km，交叉建筑物工程，瓦埠湖影响处理工程，新建桥梁6座，疏浚瓦埠湖湖区航道41.6km，新建东淝河船闸1座及配套建设闸上、闸下锚地各1座，疏浚东淝河9.4km，截污导流工程；西淝河河道疏浚16.9km及重建桥梁1座（1.3亿元）等。</t>
  </si>
  <si>
    <t>水许可决[2017]19号</t>
  </si>
  <si>
    <t>2017年寿县预计完成征地拆迁投资45223万元，主要任务包括永久征地2016亩、临时占地5994亩、拆迁房屋10801平方米、搬迁安置人口823人。预计完成时间：2017年12月20日。</t>
  </si>
  <si>
    <t>淮南段省级征迁投资6亿元；淮南段省级工程投资3亿元。</t>
  </si>
  <si>
    <t>1、各县区征迁配套资金11亿元。（市建发集团协助县区融资）；2、东津渡大桥市级配套资金2亿元。（市财政局筹集）；3、2018年省级征迁投资（淮南段）6亿元；4、2018年省级工程投资淮南段3亿元。</t>
  </si>
  <si>
    <t>(5)其它:3个</t>
  </si>
  <si>
    <t>淮南市水上交通安全监管和应急救助凤台城东基地</t>
  </si>
  <si>
    <t>淮南市地方海事（港航管理）局</t>
  </si>
  <si>
    <t>建设工作趸船一艘及接岸设施、海巡艇两艘、工程船一艘、应急设备及运输车辆。</t>
  </si>
  <si>
    <t>淮发改审批[2016]585号、皖交规划函[2014]475号</t>
  </si>
  <si>
    <t>目前已完成初步设计、施工图设计。存在问题1、因建设项目在长吻鮠国家水产种质资源保护区范围内，需要开展水产种质资源影响评价工作，需时间长，并要缴纳高额的补偿费用，准备重新选址。2、鉴于目前建筑市场建材价格上涨较大，需要调整工程预算。目前正在做以上工作。</t>
  </si>
  <si>
    <t>完成招投标工作，开工建设。</t>
  </si>
  <si>
    <t>淮南市交通运输局关于启动凤台、潘集、田家庵水上交通安全监管和应急救助基地建设的请示（含领导批示）</t>
  </si>
  <si>
    <t>淮南市重要经济目标防护人防疏散（综合）基地</t>
  </si>
  <si>
    <t>市人民防空办公室</t>
  </si>
  <si>
    <t>为结合安徽省淮南农场复垦建设人防应急疏散基地，总用地面积约为约为395.6亩（263707平方米）。主要包括：场地平整，应急指挥调度中心（单层建筑，旧房改造），建筑面积1000㎡，供水泵房，应急物资储备库（单层建筑，旧房改建），建筑面积800㎡，应急医疗救护站，基地道路，防空林，应急停车场，应急物资调度场，应急蓬宿区，应急供水、供电设施、设备（单层建筑），建筑面积400㎡，应急排水、排污设施、设备，弱电系统，消防设施、设备等。</t>
  </si>
  <si>
    <t>淮发改审批[2017]203号</t>
  </si>
  <si>
    <t>人防收费</t>
  </si>
  <si>
    <t>2017.4.7市政府会议纪要</t>
  </si>
  <si>
    <t>淮南市人防教育（疏散）基地（人防林）</t>
  </si>
  <si>
    <t>为结合安徽省淮南市上窑林场改造建设人防教育（疏散）基地（人防林）项目，总用地面积约为300亩（约20万平方米）；建设内容主要包括：场地平整，应急指挥调度中心（人防教育园），建筑面积1400㎡，应急物资储备库（看护中心），建筑面积1500㎡，基地道路，防空林，应急停车场，应急物资调度场，应急蓬宿区，应急供水、供电设施、设备，应急排水、排污设施、设备，弱电系统，消防设施、设备等。平时作为林业种植及人防教育，爱国主义教育基地，战（灾）时作为人员、应急物资储备和发放基地，并建设相关配套设施。</t>
  </si>
  <si>
    <t>淮发改审批[2017]202号</t>
  </si>
  <si>
    <t>资金由山南转到市财政支出</t>
  </si>
  <si>
    <t>3、前期工作项目：4个</t>
  </si>
  <si>
    <t>（1）城市基础设施及市政维护:1个</t>
  </si>
  <si>
    <t>罗山过山通道</t>
  </si>
  <si>
    <t>前期工作</t>
  </si>
  <si>
    <t>滨河大道（北外环）—东西部第二通道，长10.5公里，宽35米，主要建设内容：道路、排水、绿化、照明、交通等。一期实施洞山西路至东西部第二通道路段。</t>
  </si>
  <si>
    <t>淮发改审批[2017]66号</t>
  </si>
  <si>
    <t>已完成项目立项审批，可研文本、勘测定界报告书编制完成，环评已通过专家评审。选址意见书已批复。使用林地可行性研究报告已编制完成，正在准备林转用材料。</t>
  </si>
  <si>
    <t>完成项目前期。</t>
  </si>
  <si>
    <t>（2）社会事业:1个</t>
  </si>
  <si>
    <t>淮南市教师进修学校</t>
  </si>
  <si>
    <t>新建多学科、多功能现代化的教师培训进行学习，拟建筑总面积18000平方米。包括：教师业务用房、会议用房、各种教学用房、学员食堂、学员宿舍及室外配套市政基础设施等。</t>
  </si>
  <si>
    <t>淮发改审批[2016]416号</t>
  </si>
  <si>
    <t>开工建设、基础施工。</t>
  </si>
  <si>
    <t>市委2017年7月8日《淮南高新区（山南新区）教育信访事项专题会议纪要》</t>
  </si>
  <si>
    <t>(3)促进产业发展:1个</t>
  </si>
  <si>
    <t>航天科技体验馆</t>
  </si>
  <si>
    <t>航天体验展馆一座及其配套设施。</t>
  </si>
  <si>
    <t>已就该项目与航天十二院进行了对接，航天十二院对项目的实施提出了涉密要求。目前，正在准备进行项目EPC招标。同时，正在就该地块的土地摘牌事项与高新区对接。</t>
  </si>
  <si>
    <t>开展项目前期工作。</t>
  </si>
  <si>
    <t>（4）重大水利:1个</t>
  </si>
  <si>
    <t>农村饮水安全巩固提升工程</t>
  </si>
  <si>
    <t>相关县区</t>
  </si>
  <si>
    <t>计划解决12.76万人饮水安全问题。</t>
  </si>
  <si>
    <t>实施方案批复</t>
  </si>
  <si>
    <t>淮发改农经[2017]24号</t>
  </si>
  <si>
    <t>寿县、凤台县、潘集区、大通区、毛集实验区已完成年度实施方案编制，目前正在开展工程招投标工作。省级投资计划尚未下达。</t>
  </si>
  <si>
    <t>（二）PPP融资项目:14个</t>
  </si>
  <si>
    <t>城镇基础设施及社会事业打包项目</t>
  </si>
  <si>
    <t>建设舜耕山东支（总投资16230万元）、十涧湖东路（总投资66000万元）、老城区路网改造（总投资90000万元）、淮河小岛治理（总投资5000万元）、湖滨路西延（总投资18426万元）、桂山路（总投资3955万元）、淮南市智慧教育项目二期（总投资32838.98万元）、示范高中校园提升工程(总投资9780万元）等。</t>
  </si>
  <si>
    <t>舜耕山东支一路:立项、选址意见书、用地预审已批复，环评文本、可研文本即将组织专家评审。正准备林转用材料。十涧湖东路:已完成设计招标，项目建议书正在报发改委审批。舜耕山风景区生态修复:仙女湖—妈妈涧水系改造已完成膨润土防水毯铺设，木栈道、沙滩、亭廊组合建设等，园路建设已完工90%，植被恢复、驿站建设正在进行实施。湖滨路西延:立项、选址意见书、用地预审已批复，环评评审会已通过，正在编制可研文本。桂山路:立项、可研文本已编制，选址意见书、用地预审已批复，环评、可研已组织专家评审。</t>
  </si>
  <si>
    <t>正与省国开行洽谈。</t>
  </si>
  <si>
    <t>中兴路、南纬七路及综合管廊PPP项目</t>
  </si>
  <si>
    <t>中兴路位于淮南东部城区，路线全长9.95公里，全线采用城市主干路标准设计，设计时速60公里/小时，红线宽度60米，采用双向六车道+机非混行辅道形式，两侧各布3米人行道，全线设置3座桥梁。南纬七路(春申大街)位于淮南市山南新区，全长6.484公里，全线采用城市主干路标准设计，设计时速60公里/小时，红线宽度60米，采用双向八车道形式，两侧各布4.5米非机动车道+3米人行道，全线设置3座桥梁，均采用1孔20米简支架方案。地下综合管廊计划建设长度7.36公里，采用中等规模、双舱体设计，截面高度约3.2米，宽度约5.6米，入廊管线包括电力、通信、给水等。</t>
  </si>
  <si>
    <t>对接签订PPP正式协议。</t>
  </si>
  <si>
    <t>智慧医疗项目</t>
  </si>
  <si>
    <t>市信息办</t>
  </si>
  <si>
    <t>淮南智慧城市民生领域建设PPP项目（智慧医疗）建设人口健康信息平台、基础保障服务项目、医疗卫生信息平台、医疗服务类项目、公共卫生类项目、综合管理类项目、居民健康自助门户等。项目将构建国家、省、市、县4级卫生信息平台，加强公共卫生、医疗服务、新农合、基本药物制度和综合管理等6项业务应用，建设居民电子健康档案、人口个案、电子病历等3个基础数据库和1个专用网络（简称“46312工程”）为蓝图的智慧医疗卫生框架体系，实现淮南市辖区居民档案、处方、检验、检查、住院、用药、体检、手术等医疗数据互联互通信息共享。</t>
  </si>
  <si>
    <t>淮发改审批〔2016〕137号</t>
  </si>
  <si>
    <t>社会资本中标单位为深圳达实智能股份有限公司。分三期建设，一期已建成，各平台及子系统在潘集区全面上线运行。二期开始建设，向其他县区延伸。</t>
  </si>
  <si>
    <t>淮南市大气环境监测与综合治理系统建设项目</t>
  </si>
  <si>
    <t>市环保局</t>
  </si>
  <si>
    <t>主要包括城市大气环境在线监测系统、城市大气环境物联监测网络建设、城市大气环境信息化平台建设、城市大气环境研究中心建设。项目一期重点建设城市大气环境在线监测系统（建设内容不包含凤台县大气环境与综合治理系统）。根据淮南市城市规划进程及项目运营情况，项目二期、三期重点开展城市大气环境物联监测网络建设、城市大气环境信息化平台建设、城市大气环境研究中心建设。项目采用建设-运营-移交（BOT）方式，待经营期届满后，无偿移交给淮南市政府，并保证在移交时项目设备、系统和软件等处于完好及正常运行状态，合作期为10年。</t>
  </si>
  <si>
    <t>淮发改审批〔2017〕76号</t>
  </si>
  <si>
    <t>中标单位为淮南润成科技股份有限公司，现已公示结束，即将正式签约。正在进行监测点位的设备安装。</t>
  </si>
  <si>
    <t>高新区（山南新区）道路工程</t>
  </si>
  <si>
    <t>高新区</t>
  </si>
  <si>
    <t>主要包括南经十六路（南纬六路至南纬十一路）及南纬十三路（南经十一路至新国道206段）道路工程，道路全长约11公里，具体工程内容包括道路、排水、桥涵、照明、智能交通、外排绿化及供电土建等，总投资11.38亿元。具体道路工程：南经十六路道路城市快速路，全长3159.4米，路幅宽度80米，投资估算4.18亿元；南纬十三路道路主干道I级，全长7397米，路幅宽度60米。</t>
  </si>
  <si>
    <t>发改投资[2011]172号、发改投资[2011]480号</t>
  </si>
  <si>
    <t>已完成社会资本公开招投标，中标单位是中铁四局集团有限公司、中铁光大股权投资基金管理（上海）有限公司（联合体），正在进行商务谈判及项目公司组建准备等工作。已经启动征地拆迁工作，预计年底前开工。</t>
  </si>
  <si>
    <t>淮南市山南新区综合医院项目</t>
  </si>
  <si>
    <t>市卫计委</t>
  </si>
  <si>
    <t>山南新区综合医院项目拟建总建筑面积约13万平方米。其中：1.门诊、急诊、医技楼建筑面积40500平方米，住院部建筑面积35100平方米（设置床位1000张），保障用房建筑面积7200平方米，行政管理用房建筑面积3600平方米，院内生活用房建筑面积3600平方米，科研用房建筑面积3539.2平方米，教学用房建筑面积9600平方米，磁共振成像等单列项目房屋建筑面积3370平方米；2.临床药物试验基地（Ⅰ期）建筑面积3460平方米；3.康复中心建筑面积20000平方米，设置床位200张。</t>
  </si>
  <si>
    <t>淮发改审批〔2017〕49号</t>
  </si>
  <si>
    <t>已完成立项、选址、选定招标代理机构、测绘、确定设计单位、确定PPP咨询机构、规划设计方案通过市规委会批准、可研报告评审等工作。存在问题为山南新区综合医院项目划拨土地的每亩价格，及划拨用地费用的资金来源尚未确定，需市政府协调省卫计委办理山南新区综合医院设置许可，请市政府尽快明确项目建设资金来源。</t>
  </si>
  <si>
    <t>淮南市非正规填埋场治理项目</t>
  </si>
  <si>
    <t>市城市管理局</t>
  </si>
  <si>
    <t>2018年和2019年共需治理11座非正规堆放点，其中八公山区3座，谢家集区3座，潘集区4座，寿县1座，垃圾量共145.41万方。</t>
  </si>
  <si>
    <t>淮发改审批〔2017〕249号</t>
  </si>
  <si>
    <t>已完成立项、选定招标代理机构等工作。</t>
  </si>
  <si>
    <t>城市轨道交通项目</t>
  </si>
  <si>
    <t>近期建设市区1号线和2号线一期共2条线路，该两条线路是轨道交通线网骨架，为“十”字交叉，可有效连接淮南市中心城区的东部城区、西部城区和南部城区，线路总里程51.77km。</t>
  </si>
  <si>
    <t>1号线、2号线一期工程可行性研究和PPP方案咨询工作正在有序开展。初步完成政策、产业导入、沿线站场开发、投融资四个专题研究。近期建设规划已通过国家发改委基础司铁道处组织内部会审。已按要求完善上报规划文本，并结合淮南市城市总规修编，启动线网规划完善修编工作，完善与各交通枢纽、合肥城市轨道交通、全市综合交通规划的衔接。已经组织专家对财政承受能力和运营补贴等作深入分析并形成意见。</t>
  </si>
  <si>
    <t>楚都大道</t>
  </si>
  <si>
    <t>寿县楚都大道-瓦埠路交口至夏郢西路-102省道交口，全长5.518km，城市主干道，设计速度60km/h,红线宽度西段50米。道路自寿县楚都大道-瓦埠路交口东200米起坡，与东外环路、保庄圩大堤平交，跨越东淝河、施家湖，下穿合淮阜高速公路，与S102平交，接入夏郢西路。全线路堤部分全长约1073米，桥梁全长约4445米，建设内容包括道路、桥梁、雨污水、交通、绿化、照明以及相配套的综合管线、桥梁景观等附属工程。</t>
  </si>
  <si>
    <t>淮发改审批〔2017〕31号</t>
  </si>
  <si>
    <t>完成立项批复，编制完成可行性研究报告，洪评、通航评审已通过，环评、水土保持等文本编制完成待评审；完成地形图测绘、勘测定界、用地选址、地灾评估、维稳评估，编制完成初步设计文件。PPP咨询服务单位已完成招标，正在编制“一方案两报告”。</t>
  </si>
  <si>
    <t>八公山景区路网建设项目</t>
  </si>
  <si>
    <t>市旅游局</t>
  </si>
  <si>
    <t>建设Ⅰ级、Ⅱ级、Ⅲ级绿道、停车场的改扩建，以及游客服务中心、道路绿化、灯光照明、标识牌、观景台、综合管网等配套工程的建设。新建景区Ⅰ级绿道21,575m，改造景区Ⅰ级绿道24,638m，借用现状绿道7,400m，项目建成后景区Ⅰ级绿道全长53,613m；新建景区Ⅱ级绿道18,835m，改造景区Ⅱ级绿道2,070m，借用现状绿道1,360m，项目建成后景区Ⅱ级绿道全长22,265m；新建景区Ⅲ级绿道9,445m，改造景区Ⅲ级绿道3,267m，借用现状绿道1,875m，项目建成后景区Ⅲ级绿道全长14,587m。同时进行停车场、景观花道、附属设施、驿站和观景台、照明系统、标识系统、综合管网等配套工程的建设。</t>
  </si>
  <si>
    <t>淮发改审批〔2017〕182号</t>
  </si>
  <si>
    <t>项目建议书、规划选址已完成，项目可研、规划方案已编制，土地预审、可研批复已完成。同步已开始进行环境影响评价、地质灾害评估、防洪评价、节能评估。物有所值评价、财政能力评估批复已完成，项目实施方案经征求意见和论证后，已提交PPP模式工作领导小组。</t>
  </si>
  <si>
    <t>省道102淮南全境改造工程</t>
  </si>
  <si>
    <t>市交通局</t>
  </si>
  <si>
    <t>道路由二级公路改扩建为一级公路，老路改扩建段20.7公里按双向四车道标准设计，路基宽24.5米，路面宽21米，时速80km/h；穿规划区段18公里按双向四车道标准设计，路基宽28米，远期预留双向六车道提升空间；穿城镇路段7公里，按照城市主干道标准建设，道路总宽40米，设计车速60 km/h。</t>
  </si>
  <si>
    <t xml:space="preserve"> 淮发改审批〔2017〕143号</t>
  </si>
  <si>
    <t>项目已完成初步设计批复，正在进行施工图设计；PPP咨询机构已完成物有所值论证、财政承受能力论证审查及批复，项目实施方案论证审查已结束并修编完善，同时土地组卷报批工作快速推进。</t>
  </si>
  <si>
    <t>新206国道改造洛河-曹庵段</t>
  </si>
  <si>
    <t>项目起于洛河铁道口，向南经淮南经济技术开发区、九龙岗镇、曹庵镇，终于曹庵镇与合淮路交口，二级公路改扩建为一级公路，道路红线60米。全长约25公里，征地约2260亩。</t>
  </si>
  <si>
    <t>项目前期及勘察设计阶段。</t>
  </si>
  <si>
    <t>山南至新桥机场快速通道</t>
  </si>
  <si>
    <t>项目起于山南新区青桐大道，向南跨越商合杭高铁、下穿合淮阜高速，向南经杨公镇、孙庙乡，跨越瓦埠湖，经大顺镇、小甸镇、双庙集镇、炎刘镇，接新桥大道至合肥新桥国际机场；新建一级公路。全长约79公里(新建约55.66公里)征地约3340亩。</t>
  </si>
  <si>
    <t>G345凤台至毛集快速通道项目</t>
  </si>
  <si>
    <t>项目起于凤台县绵阳桥，向南下穿济祁高速后，向南约3公里跨越西淝河后进入毛集实验区，终于老S102合阜路与康泰路交口处；新建一级公路。全长约10.6公里(含西淝河特大桥一座，桥长约5.45公里)，征地约485亩。</t>
  </si>
  <si>
    <t>淮发改审批〔2017〕44号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</si>
</sst>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6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b/>
      <sz val="16"/>
      <color indexed="10"/>
      <name val="宋体"/>
      <family val="0"/>
    </font>
    <font>
      <sz val="10"/>
      <name val="Times New Roman"/>
      <family val="1"/>
    </font>
    <font>
      <sz val="12"/>
      <color indexed="8"/>
      <name val="黑体"/>
      <family val="3"/>
    </font>
    <font>
      <b/>
      <sz val="12"/>
      <color indexed="8"/>
      <name val="楷体"/>
      <family val="3"/>
    </font>
    <font>
      <b/>
      <sz val="12"/>
      <color indexed="8"/>
      <name val="黑体"/>
      <family val="3"/>
    </font>
    <font>
      <sz val="12"/>
      <color indexed="8"/>
      <name val="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5" fillId="0" borderId="4" applyNumberFormat="0" applyFill="0" applyAlignment="0" applyProtection="0"/>
    <xf numFmtId="0" fontId="20" fillId="8" borderId="0" applyNumberFormat="0" applyBorder="0" applyAlignment="0" applyProtection="0"/>
    <xf numFmtId="0" fontId="30" fillId="0" borderId="5" applyNumberFormat="0" applyFill="0" applyAlignment="0" applyProtection="0"/>
    <xf numFmtId="0" fontId="20" fillId="9" borderId="0" applyNumberFormat="0" applyBorder="0" applyAlignment="0" applyProtection="0"/>
    <xf numFmtId="0" fontId="32" fillId="10" borderId="6" applyNumberFormat="0" applyAlignment="0" applyProtection="0"/>
    <xf numFmtId="0" fontId="23" fillId="10" borderId="1" applyNumberFormat="0" applyAlignment="0" applyProtection="0"/>
    <xf numFmtId="0" fontId="17" fillId="11" borderId="7" applyNumberFormat="0" applyAlignment="0" applyProtection="0"/>
    <xf numFmtId="0" fontId="16" fillId="3" borderId="0" applyNumberFormat="0" applyBorder="0" applyAlignment="0" applyProtection="0"/>
    <xf numFmtId="0" fontId="20" fillId="12" borderId="0" applyNumberFormat="0" applyBorder="0" applyAlignment="0" applyProtection="0"/>
    <xf numFmtId="0" fontId="26" fillId="0" borderId="8" applyNumberFormat="0" applyFill="0" applyAlignment="0" applyProtection="0"/>
    <xf numFmtId="0" fontId="31" fillId="0" borderId="9" applyNumberFormat="0" applyFill="0" applyAlignment="0" applyProtection="0"/>
    <xf numFmtId="0" fontId="22" fillId="2" borderId="0" applyNumberFormat="0" applyBorder="0" applyAlignment="0" applyProtection="0"/>
    <xf numFmtId="0" fontId="25" fillId="13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20" borderId="0" applyNumberFormat="0" applyBorder="0" applyAlignment="0" applyProtection="0"/>
    <xf numFmtId="0" fontId="16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23" borderId="0" applyNumberFormat="0" applyBorder="0" applyAlignment="0" applyProtection="0"/>
    <xf numFmtId="0" fontId="34" fillId="0" borderId="0">
      <alignment/>
      <protection/>
    </xf>
    <xf numFmtId="0" fontId="5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7" fillId="0" borderId="0" xfId="64" applyNumberFormat="1" applyFont="1" applyFill="1" applyAlignment="1">
      <alignment horizontal="left" vertical="center" wrapText="1"/>
      <protection/>
    </xf>
    <xf numFmtId="0" fontId="3" fillId="0" borderId="0" xfId="64" applyNumberFormat="1" applyFont="1" applyFill="1" applyAlignment="1">
      <alignment vertical="center" wrapText="1"/>
      <protection/>
    </xf>
    <xf numFmtId="0" fontId="8" fillId="0" borderId="0" xfId="64" applyNumberFormat="1" applyFont="1" applyFill="1" applyBorder="1" applyAlignment="1">
      <alignment horizontal="center" vertical="center" wrapText="1"/>
      <protection/>
    </xf>
    <xf numFmtId="0" fontId="9" fillId="0" borderId="10" xfId="64" applyNumberFormat="1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0" fontId="11" fillId="24" borderId="11" xfId="64" applyNumberFormat="1" applyFont="1" applyFill="1" applyBorder="1" applyAlignment="1">
      <alignment horizontal="center" vertical="center" wrapText="1"/>
      <protection/>
    </xf>
    <xf numFmtId="0" fontId="11" fillId="24" borderId="12" xfId="64" applyNumberFormat="1" applyFont="1" applyFill="1" applyBorder="1" applyAlignment="1">
      <alignment horizontal="center" vertical="center" wrapText="1"/>
      <protection/>
    </xf>
    <xf numFmtId="0" fontId="11" fillId="24" borderId="13" xfId="64" applyNumberFormat="1" applyFont="1" applyFill="1" applyBorder="1" applyAlignment="1">
      <alignment horizontal="center" vertical="center" wrapText="1"/>
      <protection/>
    </xf>
    <xf numFmtId="0" fontId="11" fillId="24" borderId="14" xfId="64" applyNumberFormat="1" applyFont="1" applyFill="1" applyBorder="1" applyAlignment="1">
      <alignment horizontal="center" vertical="center" wrapText="1"/>
      <protection/>
    </xf>
    <xf numFmtId="0" fontId="11" fillId="24" borderId="15" xfId="64" applyNumberFormat="1" applyFont="1" applyFill="1" applyBorder="1" applyAlignment="1">
      <alignment horizontal="center" vertical="center" wrapText="1"/>
      <protection/>
    </xf>
    <xf numFmtId="0" fontId="12" fillId="24" borderId="16" xfId="64" applyNumberFormat="1" applyFont="1" applyFill="1" applyBorder="1" applyAlignment="1">
      <alignment horizontal="left" vertical="center" wrapText="1"/>
      <protection/>
    </xf>
    <xf numFmtId="0" fontId="12" fillId="24" borderId="17" xfId="64" applyNumberFormat="1" applyFont="1" applyFill="1" applyBorder="1" applyAlignment="1">
      <alignment horizontal="left" vertical="center" wrapText="1"/>
      <protection/>
    </xf>
    <xf numFmtId="0" fontId="12" fillId="24" borderId="18" xfId="64" applyNumberFormat="1" applyFont="1" applyFill="1" applyBorder="1" applyAlignment="1">
      <alignment horizontal="left" vertical="center" wrapText="1"/>
      <protection/>
    </xf>
    <xf numFmtId="0" fontId="13" fillId="24" borderId="15" xfId="64" applyNumberFormat="1" applyFont="1" applyFill="1" applyBorder="1" applyAlignment="1">
      <alignment horizontal="center" vertical="center" wrapText="1"/>
      <protection/>
    </xf>
    <xf numFmtId="0" fontId="12" fillId="24" borderId="12" xfId="64" applyNumberFormat="1" applyFont="1" applyFill="1" applyBorder="1" applyAlignment="1">
      <alignment horizontal="center" vertical="center" wrapText="1"/>
      <protection/>
    </xf>
    <xf numFmtId="0" fontId="14" fillId="0" borderId="11" xfId="64" applyNumberFormat="1" applyFont="1" applyFill="1" applyBorder="1" applyAlignment="1">
      <alignment horizontal="center" vertical="center" wrapText="1"/>
      <protection/>
    </xf>
    <xf numFmtId="0" fontId="14" fillId="0" borderId="12" xfId="64" applyNumberFormat="1" applyFont="1" applyFill="1" applyBorder="1" applyAlignment="1">
      <alignment horizontal="left" vertical="center" wrapText="1"/>
      <protection/>
    </xf>
    <xf numFmtId="0" fontId="14" fillId="0" borderId="12" xfId="64" applyNumberFormat="1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14" fillId="0" borderId="12" xfId="64" applyNumberFormat="1" applyFont="1" applyFill="1" applyBorder="1" applyAlignment="1">
      <alignment horizontal="left" vertical="center" wrapText="1"/>
      <protection/>
    </xf>
    <xf numFmtId="0" fontId="14" fillId="0" borderId="12" xfId="64" applyNumberFormat="1" applyFont="1" applyFill="1" applyBorder="1" applyAlignment="1">
      <alignment vertical="center" wrapText="1"/>
      <protection/>
    </xf>
    <xf numFmtId="0" fontId="14" fillId="0" borderId="12" xfId="63" applyFont="1" applyFill="1" applyBorder="1" applyAlignment="1">
      <alignment horizontal="left" vertical="center" wrapText="1"/>
      <protection/>
    </xf>
    <xf numFmtId="0" fontId="12" fillId="0" borderId="16" xfId="64" applyNumberFormat="1" applyFont="1" applyFill="1" applyBorder="1" applyAlignment="1">
      <alignment horizontal="left" vertical="center" wrapText="1"/>
      <protection/>
    </xf>
    <xf numFmtId="0" fontId="12" fillId="0" borderId="17" xfId="64" applyNumberFormat="1" applyFont="1" applyFill="1" applyBorder="1" applyAlignment="1">
      <alignment horizontal="left" vertical="center" wrapText="1"/>
      <protection/>
    </xf>
    <xf numFmtId="0" fontId="12" fillId="0" borderId="18" xfId="64" applyNumberFormat="1" applyFont="1" applyFill="1" applyBorder="1" applyAlignment="1">
      <alignment horizontal="left" vertical="center" wrapText="1"/>
      <protection/>
    </xf>
    <xf numFmtId="0" fontId="12" fillId="0" borderId="12" xfId="64" applyNumberFormat="1" applyFont="1" applyFill="1" applyBorder="1" applyAlignment="1">
      <alignment horizontal="center" vertical="center" wrapText="1"/>
      <protection/>
    </xf>
    <xf numFmtId="0" fontId="14" fillId="0" borderId="12" xfId="63" applyFont="1" applyFill="1" applyBorder="1" applyAlignment="1">
      <alignment horizontal="center" vertical="center" wrapText="1"/>
      <protection/>
    </xf>
    <xf numFmtId="0" fontId="14" fillId="0" borderId="18" xfId="64" applyNumberFormat="1" applyFont="1" applyFill="1" applyBorder="1" applyAlignment="1">
      <alignment horizontal="left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2" xfId="63" applyNumberFormat="1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Alignment="1">
      <alignment horizontal="center" vertical="center" wrapText="1"/>
      <protection/>
    </xf>
    <xf numFmtId="0" fontId="0" fillId="0" borderId="0" xfId="64" applyNumberFormat="1" applyFont="1" applyFill="1" applyBorder="1" applyAlignment="1">
      <alignment vertical="center" wrapText="1"/>
      <protection/>
    </xf>
    <xf numFmtId="0" fontId="11" fillId="0" borderId="12" xfId="64" applyNumberFormat="1" applyFont="1" applyFill="1" applyBorder="1" applyAlignment="1">
      <alignment horizontal="center" vertical="center" wrapText="1"/>
      <protection/>
    </xf>
    <xf numFmtId="0" fontId="11" fillId="0" borderId="16" xfId="64" applyNumberFormat="1" applyFont="1" applyFill="1" applyBorder="1" applyAlignment="1">
      <alignment horizontal="center" vertical="center" wrapText="1"/>
      <protection/>
    </xf>
    <xf numFmtId="0" fontId="11" fillId="0" borderId="17" xfId="64" applyNumberFormat="1" applyFont="1" applyFill="1" applyBorder="1" applyAlignment="1">
      <alignment horizontal="center" vertical="center" wrapText="1"/>
      <protection/>
    </xf>
    <xf numFmtId="0" fontId="11" fillId="0" borderId="13" xfId="64" applyNumberFormat="1" applyFont="1" applyFill="1" applyBorder="1" applyAlignment="1">
      <alignment horizontal="center" vertical="center" wrapText="1"/>
      <protection/>
    </xf>
    <xf numFmtId="0" fontId="11" fillId="0" borderId="15" xfId="64" applyNumberFormat="1" applyFont="1" applyFill="1" applyBorder="1" applyAlignment="1">
      <alignment horizontal="center" vertical="center" wrapText="1"/>
      <protection/>
    </xf>
    <xf numFmtId="0" fontId="13" fillId="0" borderId="15" xfId="64" applyNumberFormat="1" applyFont="1" applyFill="1" applyBorder="1" applyAlignment="1">
      <alignment horizontal="center" vertical="center" wrapText="1"/>
      <protection/>
    </xf>
    <xf numFmtId="0" fontId="14" fillId="0" borderId="12" xfId="63" applyFont="1" applyFill="1" applyBorder="1" applyAlignment="1">
      <alignment horizontal="center" vertical="center"/>
      <protection/>
    </xf>
    <xf numFmtId="0" fontId="14" fillId="0" borderId="12" xfId="0" applyFont="1" applyFill="1" applyBorder="1" applyAlignment="1">
      <alignment vertical="center" wrapText="1"/>
    </xf>
    <xf numFmtId="0" fontId="14" fillId="0" borderId="12" xfId="63" applyNumberFormat="1" applyFont="1" applyFill="1" applyBorder="1" applyAlignment="1">
      <alignment horizontal="left" vertical="center" wrapText="1"/>
      <protection/>
    </xf>
    <xf numFmtId="0" fontId="14" fillId="0" borderId="12" xfId="0" applyNumberFormat="1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vertical="center" wrapText="1"/>
    </xf>
    <xf numFmtId="0" fontId="15" fillId="0" borderId="12" xfId="6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0" fillId="0" borderId="10" xfId="64" applyNumberFormat="1" applyFont="1" applyFill="1" applyBorder="1" applyAlignment="1">
      <alignment vertical="center" wrapText="1"/>
      <protection/>
    </xf>
    <xf numFmtId="0" fontId="1" fillId="0" borderId="10" xfId="64" applyNumberFormat="1" applyFont="1" applyFill="1" applyBorder="1" applyAlignment="1">
      <alignment horizontal="center" vertical="center" wrapText="1"/>
      <protection/>
    </xf>
    <xf numFmtId="0" fontId="11" fillId="0" borderId="18" xfId="64" applyNumberFormat="1" applyFont="1" applyFill="1" applyBorder="1" applyAlignment="1">
      <alignment horizontal="center" vertical="center" wrapText="1"/>
      <protection/>
    </xf>
    <xf numFmtId="0" fontId="11" fillId="0" borderId="14" xfId="64" applyNumberFormat="1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/>
    </xf>
    <xf numFmtId="31" fontId="14" fillId="0" borderId="12" xfId="64" applyNumberFormat="1" applyFont="1" applyFill="1" applyBorder="1" applyAlignment="1">
      <alignment horizontal="center" vertical="center" wrapText="1"/>
      <protection/>
    </xf>
    <xf numFmtId="0" fontId="14" fillId="24" borderId="12" xfId="64" applyNumberFormat="1" applyFont="1" applyFill="1" applyBorder="1" applyAlignment="1">
      <alignment horizontal="center" vertical="center" wrapText="1"/>
      <protection/>
    </xf>
    <xf numFmtId="0" fontId="14" fillId="24" borderId="12" xfId="64" applyNumberFormat="1" applyFont="1" applyFill="1" applyBorder="1" applyAlignment="1">
      <alignment horizontal="left" vertical="center" wrapText="1"/>
      <protection/>
    </xf>
    <xf numFmtId="49" fontId="14" fillId="0" borderId="12" xfId="64" applyNumberFormat="1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left" vertical="center"/>
    </xf>
    <xf numFmtId="57" fontId="14" fillId="0" borderId="12" xfId="64" applyNumberFormat="1" applyFont="1" applyFill="1" applyBorder="1" applyAlignment="1">
      <alignment horizontal="center" vertical="center" wrapText="1"/>
      <protection/>
    </xf>
    <xf numFmtId="57" fontId="14" fillId="0" borderId="12" xfId="64" applyNumberFormat="1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left" vertical="center" wrapText="1"/>
    </xf>
    <xf numFmtId="176" fontId="14" fillId="0" borderId="12" xfId="64" applyNumberFormat="1" applyFont="1" applyFill="1" applyBorder="1" applyAlignment="1">
      <alignment horizontal="center" vertical="center" wrapText="1"/>
      <protection/>
    </xf>
    <xf numFmtId="57" fontId="14" fillId="0" borderId="12" xfId="63" applyNumberFormat="1" applyFont="1" applyFill="1" applyBorder="1" applyAlignment="1">
      <alignment horizontal="center" vertical="center" wrapText="1"/>
      <protection/>
    </xf>
    <xf numFmtId="14" fontId="14" fillId="0" borderId="12" xfId="64" applyNumberFormat="1" applyFont="1" applyFill="1" applyBorder="1" applyAlignment="1">
      <alignment horizontal="left" vertical="center" wrapText="1"/>
      <protection/>
    </xf>
    <xf numFmtId="0" fontId="14" fillId="0" borderId="12" xfId="0" applyFont="1" applyFill="1" applyBorder="1" applyAlignment="1">
      <alignment horizontal="center" vertical="center"/>
    </xf>
    <xf numFmtId="57" fontId="14" fillId="0" borderId="12" xfId="0" applyNumberFormat="1" applyFont="1" applyFill="1" applyBorder="1" applyAlignment="1">
      <alignment horizontal="center" vertical="center" wrapText="1"/>
    </xf>
    <xf numFmtId="0" fontId="14" fillId="0" borderId="16" xfId="64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4" fillId="24" borderId="12" xfId="64" applyNumberFormat="1" applyFont="1" applyFill="1" applyBorder="1" applyAlignment="1">
      <alignment vertical="center" wrapText="1"/>
      <protection/>
    </xf>
    <xf numFmtId="176" fontId="14" fillId="24" borderId="12" xfId="64" applyNumberFormat="1" applyFont="1" applyFill="1" applyBorder="1" applyAlignment="1">
      <alignment horizontal="center" vertical="center" wrapText="1"/>
      <protection/>
    </xf>
    <xf numFmtId="57" fontId="14" fillId="24" borderId="12" xfId="64" applyNumberFormat="1" applyFont="1" applyFill="1" applyBorder="1" applyAlignment="1">
      <alignment horizontal="center" vertical="center" wrapText="1"/>
      <protection/>
    </xf>
    <xf numFmtId="57" fontId="11" fillId="0" borderId="12" xfId="64" applyNumberFormat="1" applyFont="1" applyFill="1" applyBorder="1" applyAlignment="1">
      <alignment horizontal="center" vertical="center" wrapText="1"/>
      <protection/>
    </xf>
    <xf numFmtId="0" fontId="11" fillId="0" borderId="12" xfId="64" applyNumberFormat="1" applyFont="1" applyFill="1" applyBorder="1" applyAlignment="1">
      <alignment vertical="center" wrapText="1"/>
      <protection/>
    </xf>
    <xf numFmtId="0" fontId="12" fillId="0" borderId="12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tabSelected="1" zoomScaleSheetLayoutView="50" workbookViewId="0" topLeftCell="A1">
      <pane xSplit="11" ySplit="11" topLeftCell="L12" activePane="bottomRight" state="frozen"/>
      <selection pane="bottomRight" activeCell="A1" sqref="A1:B1"/>
    </sheetView>
  </sheetViews>
  <sheetFormatPr defaultColWidth="9.140625" defaultRowHeight="12"/>
  <cols>
    <col min="1" max="1" width="4.140625" style="0" customWidth="1"/>
    <col min="2" max="2" width="11.140625" style="0" customWidth="1"/>
    <col min="3" max="3" width="7.8515625" style="0" customWidth="1"/>
    <col min="4" max="4" width="7.57421875" style="0" customWidth="1"/>
    <col min="5" max="5" width="42.140625" style="0" customWidth="1"/>
    <col min="6" max="6" width="10.28125" style="0" customWidth="1"/>
    <col min="7" max="7" width="11.7109375" style="0" customWidth="1"/>
    <col min="8" max="8" width="12.00390625" style="0" customWidth="1"/>
    <col min="9" max="9" width="10.7109375" style="0" customWidth="1"/>
    <col min="10" max="10" width="11.00390625" style="0" customWidth="1"/>
    <col min="11" max="11" width="39.57421875" style="0" customWidth="1"/>
    <col min="12" max="12" width="13.28125" style="0" customWidth="1"/>
    <col min="13" max="13" width="11.00390625" style="1" customWidth="1"/>
    <col min="14" max="14" width="8.8515625" style="1" customWidth="1"/>
    <col min="15" max="15" width="9.57421875" style="1" customWidth="1"/>
    <col min="16" max="16" width="8.57421875" style="1" customWidth="1"/>
    <col min="17" max="18" width="9.421875" style="1" customWidth="1"/>
    <col min="19" max="20" width="10.140625" style="1" customWidth="1"/>
    <col min="21" max="22" width="13.421875" style="0" customWidth="1"/>
    <col min="23" max="23" width="15.7109375" style="2" customWidth="1"/>
  </cols>
  <sheetData>
    <row r="1" spans="1:23" ht="13.5">
      <c r="A1" s="12" t="s">
        <v>0</v>
      </c>
      <c r="B1" s="12"/>
      <c r="C1" s="13"/>
      <c r="D1" s="13"/>
      <c r="E1" s="13"/>
      <c r="F1" s="13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57"/>
    </row>
    <row r="2" spans="1:23" ht="37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30.75" customHeight="1">
      <c r="A3" s="15"/>
      <c r="B3" s="15"/>
      <c r="C3" s="15"/>
      <c r="D3" s="15"/>
      <c r="E3" s="15"/>
      <c r="F3" s="16"/>
      <c r="G3" s="16"/>
      <c r="H3" s="16"/>
      <c r="I3" s="16"/>
      <c r="J3" s="43"/>
      <c r="K3" s="44"/>
      <c r="L3" s="43"/>
      <c r="M3" s="15"/>
      <c r="N3" s="15"/>
      <c r="O3" s="15"/>
      <c r="P3" s="15"/>
      <c r="Q3" s="15"/>
      <c r="R3" s="15"/>
      <c r="S3" s="15"/>
      <c r="T3" s="58"/>
      <c r="U3" s="58"/>
      <c r="V3" s="59" t="s">
        <v>2</v>
      </c>
      <c r="W3" s="59"/>
    </row>
    <row r="4" spans="1:23" ht="30" customHeight="1">
      <c r="A4" s="17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45" t="s">
        <v>14</v>
      </c>
      <c r="M4" s="46" t="s">
        <v>15</v>
      </c>
      <c r="N4" s="47"/>
      <c r="O4" s="47"/>
      <c r="P4" s="47"/>
      <c r="Q4" s="47"/>
      <c r="R4" s="47"/>
      <c r="S4" s="60"/>
      <c r="T4" s="48" t="s">
        <v>16</v>
      </c>
      <c r="U4" s="18" t="s">
        <v>17</v>
      </c>
      <c r="V4" s="18" t="s">
        <v>18</v>
      </c>
      <c r="W4" s="18" t="s">
        <v>19</v>
      </c>
    </row>
    <row r="5" spans="1:23" ht="24" customHeight="1">
      <c r="A5" s="17"/>
      <c r="B5" s="18"/>
      <c r="C5" s="18"/>
      <c r="D5" s="18"/>
      <c r="E5" s="18"/>
      <c r="F5" s="18"/>
      <c r="G5" s="18"/>
      <c r="H5" s="20"/>
      <c r="I5" s="20"/>
      <c r="J5" s="20"/>
      <c r="K5" s="20"/>
      <c r="L5" s="45"/>
      <c r="M5" s="48" t="s">
        <v>20</v>
      </c>
      <c r="N5" s="48" t="s">
        <v>21</v>
      </c>
      <c r="O5" s="48" t="s">
        <v>22</v>
      </c>
      <c r="P5" s="48" t="s">
        <v>23</v>
      </c>
      <c r="Q5" s="48" t="s">
        <v>24</v>
      </c>
      <c r="R5" s="48" t="s">
        <v>25</v>
      </c>
      <c r="S5" s="48" t="s">
        <v>26</v>
      </c>
      <c r="T5" s="61"/>
      <c r="U5" s="18"/>
      <c r="V5" s="18"/>
      <c r="W5" s="18"/>
    </row>
    <row r="6" spans="1:23" ht="18.75" customHeight="1">
      <c r="A6" s="17"/>
      <c r="B6" s="18"/>
      <c r="C6" s="18"/>
      <c r="D6" s="18"/>
      <c r="E6" s="18"/>
      <c r="F6" s="18"/>
      <c r="G6" s="18"/>
      <c r="H6" s="21"/>
      <c r="I6" s="21"/>
      <c r="J6" s="21"/>
      <c r="K6" s="21"/>
      <c r="L6" s="45"/>
      <c r="M6" s="49"/>
      <c r="N6" s="49"/>
      <c r="O6" s="49"/>
      <c r="P6" s="49"/>
      <c r="Q6" s="49"/>
      <c r="R6" s="49"/>
      <c r="S6" s="49"/>
      <c r="T6" s="49"/>
      <c r="U6" s="18"/>
      <c r="V6" s="18"/>
      <c r="W6" s="18"/>
    </row>
    <row r="7" spans="1:23" ht="18.75" customHeight="1">
      <c r="A7" s="22" t="s">
        <v>27</v>
      </c>
      <c r="B7" s="23"/>
      <c r="C7" s="23"/>
      <c r="D7" s="23"/>
      <c r="E7" s="24"/>
      <c r="F7" s="18"/>
      <c r="G7" s="18"/>
      <c r="H7" s="25">
        <v>8477218</v>
      </c>
      <c r="I7" s="25">
        <v>1039010</v>
      </c>
      <c r="J7" s="25">
        <v>924085</v>
      </c>
      <c r="K7" s="25"/>
      <c r="L7" s="50"/>
      <c r="M7" s="50">
        <v>1380541</v>
      </c>
      <c r="N7" s="50">
        <v>51079</v>
      </c>
      <c r="O7" s="50">
        <v>463844.5765</v>
      </c>
      <c r="P7" s="50">
        <v>52536</v>
      </c>
      <c r="Q7" s="50">
        <v>3700</v>
      </c>
      <c r="R7" s="50">
        <v>281064</v>
      </c>
      <c r="S7" s="50">
        <v>528317</v>
      </c>
      <c r="T7" s="50"/>
      <c r="U7" s="18"/>
      <c r="V7" s="18"/>
      <c r="W7" s="18"/>
    </row>
    <row r="8" spans="1:23" ht="18.75" customHeight="1">
      <c r="A8" s="22" t="s">
        <v>28</v>
      </c>
      <c r="B8" s="23"/>
      <c r="C8" s="23"/>
      <c r="D8" s="23"/>
      <c r="E8" s="24"/>
      <c r="F8" s="18"/>
      <c r="G8" s="18"/>
      <c r="H8" s="25">
        <f>SUM(H9,H103)</f>
        <v>6958859.966500001</v>
      </c>
      <c r="I8" s="25">
        <f>SUM(I9,I103)</f>
        <v>965944.7501</v>
      </c>
      <c r="J8" s="25">
        <f>SUM(J9,J103)</f>
        <v>848973.8031</v>
      </c>
      <c r="K8" s="25"/>
      <c r="L8" s="25"/>
      <c r="M8" s="50">
        <f aca="true" t="shared" si="0" ref="M8:R8">SUM(M9,M103)</f>
        <v>852223.5064999999</v>
      </c>
      <c r="N8" s="50">
        <f t="shared" si="0"/>
        <v>51079</v>
      </c>
      <c r="O8" s="50">
        <f t="shared" si="0"/>
        <v>463844.57649999997</v>
      </c>
      <c r="P8" s="50">
        <f t="shared" si="0"/>
        <v>52536</v>
      </c>
      <c r="Q8" s="50">
        <f t="shared" si="0"/>
        <v>3700</v>
      </c>
      <c r="R8" s="50">
        <f t="shared" si="0"/>
        <v>281063.93</v>
      </c>
      <c r="S8" s="50"/>
      <c r="T8" s="50"/>
      <c r="U8" s="18"/>
      <c r="V8" s="18"/>
      <c r="W8" s="18"/>
    </row>
    <row r="9" spans="1:23" ht="21.75" customHeight="1">
      <c r="A9" s="22" t="s">
        <v>29</v>
      </c>
      <c r="B9" s="23"/>
      <c r="C9" s="23"/>
      <c r="D9" s="23"/>
      <c r="E9" s="24"/>
      <c r="F9" s="18"/>
      <c r="G9" s="18"/>
      <c r="H9" s="25">
        <f>SUM(H10,H56,H94)</f>
        <v>4101729.3665000005</v>
      </c>
      <c r="I9" s="25">
        <f>SUM(I10,I56,I94)</f>
        <v>965944.7501</v>
      </c>
      <c r="J9" s="25">
        <f>SUM(J10,J56,J94)</f>
        <v>848973.8031</v>
      </c>
      <c r="K9" s="25"/>
      <c r="L9" s="25"/>
      <c r="M9" s="50">
        <f>SUM(M10,M56,M94)</f>
        <v>571159.5765</v>
      </c>
      <c r="N9" s="50">
        <f>SUM(N10,N56,N94)</f>
        <v>51079</v>
      </c>
      <c r="O9" s="50">
        <f>SUM(O10,O56,O94)</f>
        <v>463844.57649999997</v>
      </c>
      <c r="P9" s="50">
        <f>SUM(P10,P56,P94)</f>
        <v>52536</v>
      </c>
      <c r="Q9" s="50">
        <f>SUM(Q10,Q56,Q94)</f>
        <v>3700</v>
      </c>
      <c r="R9" s="50"/>
      <c r="S9" s="50"/>
      <c r="T9" s="50"/>
      <c r="U9" s="18"/>
      <c r="V9" s="18"/>
      <c r="W9" s="62"/>
    </row>
    <row r="10" spans="1:23" ht="21" customHeight="1">
      <c r="A10" s="22" t="s">
        <v>30</v>
      </c>
      <c r="B10" s="23"/>
      <c r="C10" s="23"/>
      <c r="D10" s="23"/>
      <c r="E10" s="24"/>
      <c r="F10" s="26"/>
      <c r="G10" s="26"/>
      <c r="H10" s="26">
        <f>SUM(H11,H27,H34,H44,H49,H51)</f>
        <v>2734833.6500000004</v>
      </c>
      <c r="I10" s="26">
        <f>SUM(I11,I27,I34,I44,I49,I51)</f>
        <v>906746.9800999999</v>
      </c>
      <c r="J10" s="26">
        <f>SUM(J11,J27,J34,J44,J49,J51)</f>
        <v>751754.8031</v>
      </c>
      <c r="K10" s="26"/>
      <c r="L10" s="26"/>
      <c r="M10" s="38">
        <f>SUM(M11,M27,M34,M44,M49,M51)</f>
        <v>298450.72</v>
      </c>
      <c r="N10" s="38">
        <f>SUM(N11,N27,N34,N44,N49,N51)</f>
        <v>33688</v>
      </c>
      <c r="O10" s="38">
        <f>SUM(O11,O27,O34,O44,O49,O51)</f>
        <v>230526.72</v>
      </c>
      <c r="P10" s="38">
        <f>SUM(P11,P27,P34,P44,P49,P51)</f>
        <v>30536</v>
      </c>
      <c r="Q10" s="38">
        <f>SUM(Q11,Q27,Q34,Q44,Q49,Q51)</f>
        <v>3700</v>
      </c>
      <c r="R10" s="38"/>
      <c r="S10" s="38"/>
      <c r="T10" s="38"/>
      <c r="U10" s="63"/>
      <c r="V10" s="64"/>
      <c r="W10" s="65"/>
    </row>
    <row r="11" spans="1:23" ht="21.75" customHeight="1">
      <c r="A11" s="22" t="s">
        <v>31</v>
      </c>
      <c r="B11" s="23"/>
      <c r="C11" s="23"/>
      <c r="D11" s="23"/>
      <c r="E11" s="24"/>
      <c r="F11" s="26"/>
      <c r="G11" s="26"/>
      <c r="H11" s="26">
        <f>SUM(H12:H26)</f>
        <v>1598586.75</v>
      </c>
      <c r="I11" s="26">
        <f aca="true" t="shared" si="1" ref="I11:Q11">SUM(I12:I26)</f>
        <v>471707.4401</v>
      </c>
      <c r="J11" s="26">
        <f t="shared" si="1"/>
        <v>322515.4401</v>
      </c>
      <c r="K11" s="26"/>
      <c r="L11" s="26"/>
      <c r="M11" s="38">
        <f t="shared" si="1"/>
        <v>113169.22</v>
      </c>
      <c r="N11" s="38">
        <f t="shared" si="1"/>
        <v>12000</v>
      </c>
      <c r="O11" s="38">
        <f t="shared" si="1"/>
        <v>97469.22</v>
      </c>
      <c r="P11" s="38">
        <f t="shared" si="1"/>
        <v>0</v>
      </c>
      <c r="Q11" s="38">
        <f t="shared" si="1"/>
        <v>3700</v>
      </c>
      <c r="R11" s="38"/>
      <c r="S11" s="38"/>
      <c r="T11" s="38"/>
      <c r="U11" s="63"/>
      <c r="V11" s="64"/>
      <c r="W11" s="65"/>
    </row>
    <row r="12" spans="1:23" ht="165" customHeight="1">
      <c r="A12" s="27">
        <v>1</v>
      </c>
      <c r="B12" s="28" t="s">
        <v>32</v>
      </c>
      <c r="C12" s="29" t="s">
        <v>33</v>
      </c>
      <c r="D12" s="29"/>
      <c r="E12" s="28" t="s">
        <v>34</v>
      </c>
      <c r="F12" s="29" t="s">
        <v>35</v>
      </c>
      <c r="G12" s="29" t="s">
        <v>36</v>
      </c>
      <c r="H12" s="29">
        <v>182402.38</v>
      </c>
      <c r="I12" s="51">
        <v>178473</v>
      </c>
      <c r="J12" s="29">
        <v>120000</v>
      </c>
      <c r="K12" s="30" t="s">
        <v>37</v>
      </c>
      <c r="L12" s="28"/>
      <c r="M12" s="29">
        <v>15000</v>
      </c>
      <c r="N12" s="29"/>
      <c r="O12" s="29">
        <v>15000</v>
      </c>
      <c r="P12" s="29"/>
      <c r="Q12" s="29"/>
      <c r="R12" s="29"/>
      <c r="S12" s="29"/>
      <c r="T12" s="29" t="s">
        <v>38</v>
      </c>
      <c r="U12" s="66" t="s">
        <v>39</v>
      </c>
      <c r="V12" s="66" t="s">
        <v>40</v>
      </c>
      <c r="W12" s="67"/>
    </row>
    <row r="13" spans="1:23" ht="162" customHeight="1">
      <c r="A13" s="27">
        <v>2</v>
      </c>
      <c r="B13" s="28" t="s">
        <v>41</v>
      </c>
      <c r="C13" s="29" t="s">
        <v>33</v>
      </c>
      <c r="D13" s="29" t="s">
        <v>42</v>
      </c>
      <c r="E13" s="30" t="s">
        <v>43</v>
      </c>
      <c r="F13" s="29" t="s">
        <v>35</v>
      </c>
      <c r="G13" s="29" t="s">
        <v>44</v>
      </c>
      <c r="H13" s="29">
        <v>46347</v>
      </c>
      <c r="I13" s="51">
        <v>29789</v>
      </c>
      <c r="J13" s="29">
        <v>19362</v>
      </c>
      <c r="K13" s="30" t="s">
        <v>45</v>
      </c>
      <c r="L13" s="28" t="s">
        <v>46</v>
      </c>
      <c r="M13" s="29">
        <v>8000</v>
      </c>
      <c r="N13" s="29"/>
      <c r="O13" s="29">
        <v>8000</v>
      </c>
      <c r="P13" s="29"/>
      <c r="Q13" s="29"/>
      <c r="R13" s="29"/>
      <c r="S13" s="29"/>
      <c r="T13" s="29" t="s">
        <v>38</v>
      </c>
      <c r="U13" s="66" t="s">
        <v>47</v>
      </c>
      <c r="V13" s="68">
        <v>43344</v>
      </c>
      <c r="W13" s="67"/>
    </row>
    <row r="14" spans="1:23" ht="218.25" customHeight="1">
      <c r="A14" s="27">
        <v>3</v>
      </c>
      <c r="B14" s="28" t="s">
        <v>48</v>
      </c>
      <c r="C14" s="29" t="s">
        <v>33</v>
      </c>
      <c r="D14" s="29" t="s">
        <v>42</v>
      </c>
      <c r="E14" s="28" t="s">
        <v>49</v>
      </c>
      <c r="F14" s="29" t="s">
        <v>35</v>
      </c>
      <c r="G14" s="29" t="s">
        <v>50</v>
      </c>
      <c r="H14" s="29">
        <v>234792</v>
      </c>
      <c r="I14" s="29">
        <v>144297</v>
      </c>
      <c r="J14" s="29">
        <v>94000</v>
      </c>
      <c r="K14" s="28" t="s">
        <v>51</v>
      </c>
      <c r="L14" s="28" t="s">
        <v>52</v>
      </c>
      <c r="M14" s="29">
        <v>10800</v>
      </c>
      <c r="N14" s="29"/>
      <c r="O14" s="29">
        <v>10800</v>
      </c>
      <c r="P14" s="29"/>
      <c r="Q14" s="29"/>
      <c r="R14" s="29"/>
      <c r="S14" s="29"/>
      <c r="T14" s="29" t="s">
        <v>38</v>
      </c>
      <c r="U14" s="68">
        <v>41671</v>
      </c>
      <c r="V14" s="68">
        <v>43374</v>
      </c>
      <c r="W14" s="69"/>
    </row>
    <row r="15" spans="1:23" ht="176.25" customHeight="1">
      <c r="A15" s="27">
        <v>4</v>
      </c>
      <c r="B15" s="28" t="s">
        <v>53</v>
      </c>
      <c r="C15" s="29" t="s">
        <v>54</v>
      </c>
      <c r="D15" s="29" t="s">
        <v>42</v>
      </c>
      <c r="E15" s="28" t="s">
        <v>55</v>
      </c>
      <c r="F15" s="29" t="s">
        <v>35</v>
      </c>
      <c r="G15" s="29" t="s">
        <v>56</v>
      </c>
      <c r="H15" s="29">
        <v>16508</v>
      </c>
      <c r="I15" s="29">
        <v>1168</v>
      </c>
      <c r="J15" s="29">
        <v>9306</v>
      </c>
      <c r="K15" s="28" t="s">
        <v>57</v>
      </c>
      <c r="L15" s="28" t="s">
        <v>58</v>
      </c>
      <c r="M15" s="29">
        <v>2694</v>
      </c>
      <c r="N15" s="29"/>
      <c r="O15" s="29">
        <v>2694</v>
      </c>
      <c r="P15" s="29"/>
      <c r="Q15" s="29"/>
      <c r="R15" s="29"/>
      <c r="S15" s="29"/>
      <c r="T15" s="29" t="s">
        <v>59</v>
      </c>
      <c r="U15" s="68">
        <v>43070</v>
      </c>
      <c r="V15" s="68">
        <v>43617</v>
      </c>
      <c r="W15" s="30" t="s">
        <v>60</v>
      </c>
    </row>
    <row r="16" spans="1:23" s="1" customFormat="1" ht="74.25" customHeight="1">
      <c r="A16" s="27">
        <v>5</v>
      </c>
      <c r="B16" s="31" t="s">
        <v>61</v>
      </c>
      <c r="C16" s="29" t="s">
        <v>62</v>
      </c>
      <c r="D16" s="29" t="s">
        <v>42</v>
      </c>
      <c r="E16" s="28" t="s">
        <v>63</v>
      </c>
      <c r="F16" s="29"/>
      <c r="G16" s="29"/>
      <c r="H16" s="29">
        <v>20000</v>
      </c>
      <c r="I16" s="51">
        <v>7780</v>
      </c>
      <c r="J16" s="29">
        <v>1800</v>
      </c>
      <c r="K16" s="30" t="s">
        <v>64</v>
      </c>
      <c r="L16" s="28" t="s">
        <v>65</v>
      </c>
      <c r="M16" s="29">
        <v>3700</v>
      </c>
      <c r="N16" s="29"/>
      <c r="O16" s="29"/>
      <c r="P16" s="29"/>
      <c r="Q16" s="29">
        <v>3700</v>
      </c>
      <c r="R16" s="29"/>
      <c r="S16" s="70"/>
      <c r="T16" s="29" t="s">
        <v>66</v>
      </c>
      <c r="U16" s="66" t="s">
        <v>67</v>
      </c>
      <c r="V16" s="66" t="s">
        <v>68</v>
      </c>
      <c r="W16" s="71" t="s">
        <v>69</v>
      </c>
    </row>
    <row r="17" spans="1:23" ht="144" customHeight="1">
      <c r="A17" s="27">
        <v>6</v>
      </c>
      <c r="B17" s="30" t="s">
        <v>70</v>
      </c>
      <c r="C17" s="29" t="s">
        <v>71</v>
      </c>
      <c r="D17" s="29" t="s">
        <v>42</v>
      </c>
      <c r="E17" s="30" t="s">
        <v>72</v>
      </c>
      <c r="F17" s="29" t="s">
        <v>35</v>
      </c>
      <c r="G17" s="29" t="s">
        <v>73</v>
      </c>
      <c r="H17" s="29">
        <v>189966.11</v>
      </c>
      <c r="I17" s="51">
        <v>38816</v>
      </c>
      <c r="J17" s="29">
        <v>35347</v>
      </c>
      <c r="K17" s="52" t="s">
        <v>74</v>
      </c>
      <c r="L17" s="28" t="s">
        <v>75</v>
      </c>
      <c r="M17" s="29">
        <v>8000</v>
      </c>
      <c r="N17" s="29">
        <v>8000</v>
      </c>
      <c r="O17" s="29"/>
      <c r="P17" s="29"/>
      <c r="Q17" s="29"/>
      <c r="R17" s="29"/>
      <c r="S17" s="29"/>
      <c r="T17" s="29" t="s">
        <v>76</v>
      </c>
      <c r="U17" s="66" t="s">
        <v>77</v>
      </c>
      <c r="V17" s="66" t="s">
        <v>78</v>
      </c>
      <c r="W17" s="67"/>
    </row>
    <row r="18" spans="1:23" ht="218.25" customHeight="1">
      <c r="A18" s="27">
        <v>7</v>
      </c>
      <c r="B18" s="30" t="s">
        <v>79</v>
      </c>
      <c r="C18" s="29" t="s">
        <v>71</v>
      </c>
      <c r="D18" s="29" t="s">
        <v>42</v>
      </c>
      <c r="E18" s="30" t="s">
        <v>80</v>
      </c>
      <c r="F18" s="29" t="s">
        <v>35</v>
      </c>
      <c r="G18" s="29" t="s">
        <v>81</v>
      </c>
      <c r="H18" s="29">
        <v>89313.43</v>
      </c>
      <c r="I18" s="51">
        <v>15628</v>
      </c>
      <c r="J18" s="29">
        <v>13359</v>
      </c>
      <c r="K18" s="30" t="s">
        <v>82</v>
      </c>
      <c r="L18" s="28" t="s">
        <v>83</v>
      </c>
      <c r="M18" s="29">
        <v>4000</v>
      </c>
      <c r="N18" s="29">
        <v>4000</v>
      </c>
      <c r="O18" s="29"/>
      <c r="P18" s="29"/>
      <c r="Q18" s="29"/>
      <c r="R18" s="29"/>
      <c r="S18" s="29"/>
      <c r="T18" s="29" t="s">
        <v>84</v>
      </c>
      <c r="U18" s="66" t="s">
        <v>40</v>
      </c>
      <c r="V18" s="66" t="s">
        <v>78</v>
      </c>
      <c r="W18" s="67"/>
    </row>
    <row r="19" spans="1:23" ht="90" customHeight="1">
      <c r="A19" s="27">
        <v>8</v>
      </c>
      <c r="B19" s="30" t="s">
        <v>85</v>
      </c>
      <c r="C19" s="29" t="s">
        <v>71</v>
      </c>
      <c r="D19" s="29" t="s">
        <v>42</v>
      </c>
      <c r="E19" s="28" t="s">
        <v>86</v>
      </c>
      <c r="F19" s="29" t="s">
        <v>35</v>
      </c>
      <c r="G19" s="29" t="s">
        <v>87</v>
      </c>
      <c r="H19" s="29">
        <v>6907.6</v>
      </c>
      <c r="I19" s="51">
        <v>500</v>
      </c>
      <c r="J19" s="29"/>
      <c r="K19" s="30" t="s">
        <v>88</v>
      </c>
      <c r="L19" s="28" t="s">
        <v>65</v>
      </c>
      <c r="M19" s="29">
        <v>6183</v>
      </c>
      <c r="N19" s="29"/>
      <c r="O19" s="29">
        <v>6183</v>
      </c>
      <c r="P19" s="29"/>
      <c r="Q19" s="29"/>
      <c r="R19" s="29"/>
      <c r="S19" s="29"/>
      <c r="T19" s="29" t="s">
        <v>59</v>
      </c>
      <c r="U19" s="66" t="s">
        <v>89</v>
      </c>
      <c r="V19" s="68">
        <v>43405</v>
      </c>
      <c r="W19" s="67"/>
    </row>
    <row r="20" spans="1:23" ht="58.5" customHeight="1">
      <c r="A20" s="27">
        <v>9</v>
      </c>
      <c r="B20" s="30" t="s">
        <v>90</v>
      </c>
      <c r="C20" s="29" t="s">
        <v>71</v>
      </c>
      <c r="D20" s="29" t="s">
        <v>42</v>
      </c>
      <c r="E20" s="28" t="s">
        <v>91</v>
      </c>
      <c r="F20" s="29" t="s">
        <v>92</v>
      </c>
      <c r="G20" s="29" t="s">
        <v>93</v>
      </c>
      <c r="H20" s="29">
        <v>2134.7</v>
      </c>
      <c r="I20" s="51">
        <v>50</v>
      </c>
      <c r="J20" s="29"/>
      <c r="K20" s="30" t="s">
        <v>88</v>
      </c>
      <c r="L20" s="28" t="s">
        <v>65</v>
      </c>
      <c r="M20" s="29">
        <v>2084.7</v>
      </c>
      <c r="N20" s="29"/>
      <c r="O20" s="29">
        <v>2084.7</v>
      </c>
      <c r="P20" s="29"/>
      <c r="Q20" s="29"/>
      <c r="R20" s="29"/>
      <c r="S20" s="29"/>
      <c r="T20" s="29" t="s">
        <v>59</v>
      </c>
      <c r="U20" s="68">
        <v>43009</v>
      </c>
      <c r="V20" s="68">
        <v>43374</v>
      </c>
      <c r="W20" s="67"/>
    </row>
    <row r="21" spans="1:23" s="2" customFormat="1" ht="57">
      <c r="A21" s="27">
        <v>10</v>
      </c>
      <c r="B21" s="32" t="s">
        <v>94</v>
      </c>
      <c r="C21" s="29" t="s">
        <v>71</v>
      </c>
      <c r="D21" s="29" t="s">
        <v>42</v>
      </c>
      <c r="E21" s="32" t="s">
        <v>95</v>
      </c>
      <c r="F21" s="33" t="s">
        <v>35</v>
      </c>
      <c r="G21" s="29" t="s">
        <v>96</v>
      </c>
      <c r="H21" s="29">
        <v>17467.52</v>
      </c>
      <c r="I21" s="51">
        <v>11000</v>
      </c>
      <c r="J21" s="29">
        <v>0</v>
      </c>
      <c r="K21" s="52" t="s">
        <v>97</v>
      </c>
      <c r="L21" s="28" t="s">
        <v>65</v>
      </c>
      <c r="M21" s="29">
        <v>6467.52</v>
      </c>
      <c r="N21" s="29"/>
      <c r="O21" s="29">
        <v>6467.52</v>
      </c>
      <c r="P21" s="29"/>
      <c r="Q21" s="29"/>
      <c r="R21" s="29"/>
      <c r="S21" s="29"/>
      <c r="T21" s="29" t="s">
        <v>59</v>
      </c>
      <c r="U21" s="68">
        <v>42583</v>
      </c>
      <c r="V21" s="68">
        <v>43252</v>
      </c>
      <c r="W21" s="67"/>
    </row>
    <row r="22" spans="1:23" s="2" customFormat="1" ht="218.25" customHeight="1">
      <c r="A22" s="27">
        <v>11</v>
      </c>
      <c r="B22" s="28" t="s">
        <v>98</v>
      </c>
      <c r="C22" s="29" t="s">
        <v>71</v>
      </c>
      <c r="D22" s="29" t="s">
        <v>42</v>
      </c>
      <c r="E22" s="28" t="s">
        <v>99</v>
      </c>
      <c r="F22" s="33" t="s">
        <v>35</v>
      </c>
      <c r="G22" s="29" t="s">
        <v>100</v>
      </c>
      <c r="H22" s="29">
        <v>35033.01</v>
      </c>
      <c r="I22" s="29">
        <v>20000</v>
      </c>
      <c r="J22" s="29">
        <v>0</v>
      </c>
      <c r="K22" s="52" t="s">
        <v>101</v>
      </c>
      <c r="L22" s="28" t="s">
        <v>65</v>
      </c>
      <c r="M22" s="29">
        <v>15000</v>
      </c>
      <c r="N22" s="29"/>
      <c r="O22" s="29">
        <v>15000</v>
      </c>
      <c r="P22" s="29"/>
      <c r="Q22" s="29"/>
      <c r="R22" s="29"/>
      <c r="S22" s="29"/>
      <c r="T22" s="29" t="s">
        <v>59</v>
      </c>
      <c r="U22" s="68">
        <v>42705</v>
      </c>
      <c r="V22" s="68">
        <v>43252</v>
      </c>
      <c r="W22" s="67"/>
    </row>
    <row r="23" spans="1:23" s="1" customFormat="1" ht="57">
      <c r="A23" s="27">
        <v>12</v>
      </c>
      <c r="B23" s="28" t="s">
        <v>102</v>
      </c>
      <c r="C23" s="29" t="s">
        <v>71</v>
      </c>
      <c r="D23" s="29" t="s">
        <v>42</v>
      </c>
      <c r="E23" s="28" t="s">
        <v>103</v>
      </c>
      <c r="F23" s="29" t="s">
        <v>104</v>
      </c>
      <c r="G23" s="29" t="s">
        <v>105</v>
      </c>
      <c r="H23" s="29">
        <v>4000</v>
      </c>
      <c r="I23" s="29">
        <v>913</v>
      </c>
      <c r="J23" s="29"/>
      <c r="K23" s="28" t="s">
        <v>106</v>
      </c>
      <c r="L23" s="28" t="s">
        <v>65</v>
      </c>
      <c r="M23" s="29">
        <v>3000</v>
      </c>
      <c r="N23" s="29"/>
      <c r="O23" s="29">
        <v>3000</v>
      </c>
      <c r="P23" s="29"/>
      <c r="Q23" s="29"/>
      <c r="R23" s="29"/>
      <c r="S23" s="29"/>
      <c r="T23" s="29" t="s">
        <v>59</v>
      </c>
      <c r="U23" s="72">
        <v>43040</v>
      </c>
      <c r="V23" s="72">
        <v>43405</v>
      </c>
      <c r="W23" s="28"/>
    </row>
    <row r="24" spans="1:23" s="3" customFormat="1" ht="120" customHeight="1">
      <c r="A24" s="27">
        <v>13</v>
      </c>
      <c r="B24" s="34" t="s">
        <v>107</v>
      </c>
      <c r="C24" s="29" t="s">
        <v>108</v>
      </c>
      <c r="D24" s="29" t="s">
        <v>42</v>
      </c>
      <c r="E24" s="30" t="s">
        <v>109</v>
      </c>
      <c r="F24" s="29" t="s">
        <v>104</v>
      </c>
      <c r="G24" s="29" t="s">
        <v>110</v>
      </c>
      <c r="H24" s="31">
        <v>11423</v>
      </c>
      <c r="I24" s="31">
        <v>2500</v>
      </c>
      <c r="J24" s="29">
        <v>2500</v>
      </c>
      <c r="K24" s="53" t="s">
        <v>111</v>
      </c>
      <c r="L24" s="34" t="s">
        <v>112</v>
      </c>
      <c r="M24" s="29">
        <v>6000</v>
      </c>
      <c r="N24" s="29"/>
      <c r="O24" s="29">
        <v>6000</v>
      </c>
      <c r="P24" s="29"/>
      <c r="Q24" s="29"/>
      <c r="R24" s="29"/>
      <c r="S24" s="29"/>
      <c r="T24" s="29" t="s">
        <v>113</v>
      </c>
      <c r="U24" s="73">
        <v>43040</v>
      </c>
      <c r="V24" s="73" t="s">
        <v>114</v>
      </c>
      <c r="W24" s="67"/>
    </row>
    <row r="25" spans="1:23" ht="128.25">
      <c r="A25" s="27">
        <v>14</v>
      </c>
      <c r="B25" s="28" t="s">
        <v>115</v>
      </c>
      <c r="C25" s="29" t="s">
        <v>116</v>
      </c>
      <c r="D25" s="29" t="s">
        <v>42</v>
      </c>
      <c r="E25" s="28" t="s">
        <v>117</v>
      </c>
      <c r="F25" s="29" t="s">
        <v>104</v>
      </c>
      <c r="G25" s="29" t="s">
        <v>118</v>
      </c>
      <c r="H25" s="29">
        <v>71692</v>
      </c>
      <c r="I25" s="29">
        <v>1452</v>
      </c>
      <c r="J25" s="29">
        <v>7500</v>
      </c>
      <c r="K25" s="28" t="s">
        <v>119</v>
      </c>
      <c r="L25" s="28" t="s">
        <v>120</v>
      </c>
      <c r="M25" s="29">
        <v>17240</v>
      </c>
      <c r="N25" s="29"/>
      <c r="O25" s="29">
        <v>17240</v>
      </c>
      <c r="P25" s="29"/>
      <c r="Q25" s="29"/>
      <c r="R25" s="29"/>
      <c r="S25" s="29"/>
      <c r="T25" s="29" t="s">
        <v>121</v>
      </c>
      <c r="U25" s="72">
        <v>43009</v>
      </c>
      <c r="V25" s="72">
        <v>44166</v>
      </c>
      <c r="W25" s="72" t="s">
        <v>122</v>
      </c>
    </row>
    <row r="26" spans="1:23" ht="144.75" customHeight="1">
      <c r="A26" s="27">
        <v>15</v>
      </c>
      <c r="B26" s="28" t="s">
        <v>123</v>
      </c>
      <c r="C26" s="29" t="s">
        <v>124</v>
      </c>
      <c r="D26" s="29" t="s">
        <v>42</v>
      </c>
      <c r="E26" s="28" t="s">
        <v>125</v>
      </c>
      <c r="F26" s="29" t="s">
        <v>35</v>
      </c>
      <c r="G26" s="29" t="s">
        <v>126</v>
      </c>
      <c r="H26" s="29">
        <v>670600</v>
      </c>
      <c r="I26" s="29">
        <v>19341.4401</v>
      </c>
      <c r="J26" s="29">
        <v>19341.4401</v>
      </c>
      <c r="K26" s="28" t="s">
        <v>127</v>
      </c>
      <c r="L26" s="28" t="s">
        <v>128</v>
      </c>
      <c r="M26" s="29">
        <v>5000</v>
      </c>
      <c r="N26" s="29"/>
      <c r="O26" s="29">
        <v>5000</v>
      </c>
      <c r="P26" s="29"/>
      <c r="Q26" s="29"/>
      <c r="R26" s="29"/>
      <c r="S26" s="29"/>
      <c r="T26" s="29" t="s">
        <v>38</v>
      </c>
      <c r="U26" s="68">
        <v>42430</v>
      </c>
      <c r="V26" s="68">
        <v>43525</v>
      </c>
      <c r="W26" s="28" t="s">
        <v>129</v>
      </c>
    </row>
    <row r="27" spans="1:23" ht="22.5" customHeight="1">
      <c r="A27" s="35" t="s">
        <v>130</v>
      </c>
      <c r="B27" s="36"/>
      <c r="C27" s="36"/>
      <c r="D27" s="36"/>
      <c r="E27" s="37"/>
      <c r="F27" s="38"/>
      <c r="G27" s="38"/>
      <c r="H27" s="38">
        <f>SUM(H28:H33)</f>
        <v>435875.66000000003</v>
      </c>
      <c r="I27" s="38">
        <f aca="true" t="shared" si="2" ref="I27:P27">SUM(I28:I33)</f>
        <v>262435.76</v>
      </c>
      <c r="J27" s="38">
        <f t="shared" si="2"/>
        <v>262835.76</v>
      </c>
      <c r="K27" s="38"/>
      <c r="L27" s="38"/>
      <c r="M27" s="38">
        <f t="shared" si="2"/>
        <v>100257.5</v>
      </c>
      <c r="N27" s="38">
        <f t="shared" si="2"/>
        <v>0</v>
      </c>
      <c r="O27" s="38">
        <f t="shared" si="2"/>
        <v>100257.5</v>
      </c>
      <c r="P27" s="38">
        <f t="shared" si="2"/>
        <v>0</v>
      </c>
      <c r="Q27" s="38"/>
      <c r="R27" s="38"/>
      <c r="S27" s="38"/>
      <c r="T27" s="38"/>
      <c r="U27" s="63"/>
      <c r="V27" s="29"/>
      <c r="W27" s="28"/>
    </row>
    <row r="28" spans="1:23" ht="72.75" customHeight="1">
      <c r="A28" s="29">
        <v>16</v>
      </c>
      <c r="B28" s="28" t="s">
        <v>131</v>
      </c>
      <c r="C28" s="29" t="s">
        <v>132</v>
      </c>
      <c r="D28" s="29" t="s">
        <v>42</v>
      </c>
      <c r="E28" s="28" t="s">
        <v>133</v>
      </c>
      <c r="F28" s="29" t="s">
        <v>104</v>
      </c>
      <c r="G28" s="29" t="s">
        <v>134</v>
      </c>
      <c r="H28" s="29">
        <v>133773.59999999998</v>
      </c>
      <c r="I28" s="29">
        <v>123520.7</v>
      </c>
      <c r="J28" s="29">
        <v>123520.7</v>
      </c>
      <c r="K28" s="28" t="s">
        <v>135</v>
      </c>
      <c r="L28" s="28" t="s">
        <v>136</v>
      </c>
      <c r="M28" s="29">
        <v>5252.9</v>
      </c>
      <c r="N28" s="29"/>
      <c r="O28" s="29">
        <v>5252.9</v>
      </c>
      <c r="P28" s="29"/>
      <c r="Q28" s="29"/>
      <c r="R28" s="29"/>
      <c r="S28" s="29"/>
      <c r="T28" s="29" t="s">
        <v>38</v>
      </c>
      <c r="U28" s="68">
        <v>41640</v>
      </c>
      <c r="V28" s="68">
        <v>43617</v>
      </c>
      <c r="W28" s="28" t="s">
        <v>137</v>
      </c>
    </row>
    <row r="29" spans="1:23" ht="85.5">
      <c r="A29" s="29">
        <v>17</v>
      </c>
      <c r="B29" s="28" t="s">
        <v>138</v>
      </c>
      <c r="C29" s="29" t="s">
        <v>132</v>
      </c>
      <c r="D29" s="29" t="s">
        <v>42</v>
      </c>
      <c r="E29" s="28" t="s">
        <v>139</v>
      </c>
      <c r="F29" s="29" t="s">
        <v>104</v>
      </c>
      <c r="G29" s="29" t="s">
        <v>134</v>
      </c>
      <c r="H29" s="29">
        <v>96167.66</v>
      </c>
      <c r="I29" s="29">
        <v>67059.06</v>
      </c>
      <c r="J29" s="29">
        <v>67059.06</v>
      </c>
      <c r="K29" s="28" t="s">
        <v>140</v>
      </c>
      <c r="L29" s="28" t="s">
        <v>65</v>
      </c>
      <c r="M29" s="29">
        <v>26460.6</v>
      </c>
      <c r="N29" s="29"/>
      <c r="O29" s="29">
        <v>26460.6</v>
      </c>
      <c r="P29" s="29"/>
      <c r="Q29" s="29"/>
      <c r="R29" s="29"/>
      <c r="S29" s="29"/>
      <c r="T29" s="29" t="s">
        <v>38</v>
      </c>
      <c r="U29" s="68">
        <v>41913</v>
      </c>
      <c r="V29" s="68">
        <v>43374</v>
      </c>
      <c r="W29" s="28" t="s">
        <v>141</v>
      </c>
    </row>
    <row r="30" spans="1:23" ht="74.25" customHeight="1">
      <c r="A30" s="29">
        <v>18</v>
      </c>
      <c r="B30" s="28" t="s">
        <v>142</v>
      </c>
      <c r="C30" s="29" t="s">
        <v>132</v>
      </c>
      <c r="D30" s="29" t="s">
        <v>42</v>
      </c>
      <c r="E30" s="28" t="s">
        <v>143</v>
      </c>
      <c r="F30" s="29" t="s">
        <v>104</v>
      </c>
      <c r="G30" s="29" t="s">
        <v>144</v>
      </c>
      <c r="H30" s="29">
        <v>34800</v>
      </c>
      <c r="I30" s="29">
        <v>33800</v>
      </c>
      <c r="J30" s="29">
        <v>33800</v>
      </c>
      <c r="K30" s="28" t="s">
        <v>145</v>
      </c>
      <c r="L30" s="28" t="s">
        <v>65</v>
      </c>
      <c r="M30" s="29">
        <v>200</v>
      </c>
      <c r="N30" s="29"/>
      <c r="O30" s="29">
        <v>200</v>
      </c>
      <c r="P30" s="29"/>
      <c r="Q30" s="29"/>
      <c r="R30" s="29"/>
      <c r="S30" s="29"/>
      <c r="T30" s="29" t="s">
        <v>38</v>
      </c>
      <c r="U30" s="68">
        <v>42401</v>
      </c>
      <c r="V30" s="68">
        <v>43374</v>
      </c>
      <c r="W30" s="28" t="s">
        <v>146</v>
      </c>
    </row>
    <row r="31" spans="1:23" ht="78.75" customHeight="1">
      <c r="A31" s="29">
        <v>19</v>
      </c>
      <c r="B31" s="28" t="s">
        <v>147</v>
      </c>
      <c r="C31" s="29" t="s">
        <v>132</v>
      </c>
      <c r="D31" s="29" t="s">
        <v>42</v>
      </c>
      <c r="E31" s="28" t="s">
        <v>148</v>
      </c>
      <c r="F31" s="29" t="s">
        <v>104</v>
      </c>
      <c r="G31" s="29" t="s">
        <v>144</v>
      </c>
      <c r="H31" s="29">
        <v>11200</v>
      </c>
      <c r="I31" s="29">
        <v>6456</v>
      </c>
      <c r="J31" s="29">
        <v>6456</v>
      </c>
      <c r="K31" s="28" t="s">
        <v>149</v>
      </c>
      <c r="L31" s="28" t="s">
        <v>150</v>
      </c>
      <c r="M31" s="29">
        <v>4744</v>
      </c>
      <c r="N31" s="29"/>
      <c r="O31" s="29">
        <v>4744</v>
      </c>
      <c r="P31" s="29"/>
      <c r="Q31" s="29"/>
      <c r="R31" s="29"/>
      <c r="S31" s="29"/>
      <c r="T31" s="29" t="s">
        <v>38</v>
      </c>
      <c r="U31" s="68">
        <v>42278</v>
      </c>
      <c r="V31" s="68">
        <v>43435</v>
      </c>
      <c r="W31" s="67"/>
    </row>
    <row r="32" spans="1:23" s="4" customFormat="1" ht="84.75" customHeight="1">
      <c r="A32" s="29">
        <v>20</v>
      </c>
      <c r="B32" s="28" t="s">
        <v>151</v>
      </c>
      <c r="C32" s="29" t="s">
        <v>152</v>
      </c>
      <c r="D32" s="29" t="s">
        <v>42</v>
      </c>
      <c r="E32" s="28" t="s">
        <v>153</v>
      </c>
      <c r="F32" s="29" t="s">
        <v>104</v>
      </c>
      <c r="G32" s="29" t="s">
        <v>154</v>
      </c>
      <c r="H32" s="29">
        <v>91042.2</v>
      </c>
      <c r="I32" s="29">
        <v>11900</v>
      </c>
      <c r="J32" s="29">
        <v>17000</v>
      </c>
      <c r="K32" s="28" t="s">
        <v>155</v>
      </c>
      <c r="L32" s="28" t="s">
        <v>156</v>
      </c>
      <c r="M32" s="29">
        <v>28900</v>
      </c>
      <c r="N32" s="29"/>
      <c r="O32" s="29">
        <v>28900</v>
      </c>
      <c r="P32" s="29"/>
      <c r="Q32" s="29"/>
      <c r="R32" s="29"/>
      <c r="S32" s="29"/>
      <c r="T32" s="29" t="s">
        <v>38</v>
      </c>
      <c r="U32" s="68">
        <v>41579</v>
      </c>
      <c r="V32" s="68">
        <v>43344</v>
      </c>
      <c r="W32" s="74"/>
    </row>
    <row r="33" spans="1:23" s="4" customFormat="1" ht="84" customHeight="1">
      <c r="A33" s="29">
        <v>21</v>
      </c>
      <c r="B33" s="28" t="s">
        <v>157</v>
      </c>
      <c r="C33" s="29" t="s">
        <v>152</v>
      </c>
      <c r="D33" s="29" t="s">
        <v>42</v>
      </c>
      <c r="E33" s="28" t="s">
        <v>158</v>
      </c>
      <c r="F33" s="29" t="s">
        <v>104</v>
      </c>
      <c r="G33" s="29" t="s">
        <v>154</v>
      </c>
      <c r="H33" s="29">
        <v>68892.2</v>
      </c>
      <c r="I33" s="29">
        <v>19700</v>
      </c>
      <c r="J33" s="29">
        <v>15000</v>
      </c>
      <c r="K33" s="28" t="s">
        <v>155</v>
      </c>
      <c r="L33" s="28" t="s">
        <v>156</v>
      </c>
      <c r="M33" s="29">
        <v>34700</v>
      </c>
      <c r="N33" s="29"/>
      <c r="O33" s="29">
        <v>34700</v>
      </c>
      <c r="P33" s="29"/>
      <c r="Q33" s="29"/>
      <c r="R33" s="29"/>
      <c r="S33" s="29"/>
      <c r="T33" s="29" t="s">
        <v>38</v>
      </c>
      <c r="U33" s="68">
        <v>41579</v>
      </c>
      <c r="V33" s="68">
        <v>43344</v>
      </c>
      <c r="W33" s="74"/>
    </row>
    <row r="34" spans="1:23" ht="19.5" customHeight="1">
      <c r="A34" s="35" t="s">
        <v>159</v>
      </c>
      <c r="B34" s="36"/>
      <c r="C34" s="36"/>
      <c r="D34" s="36"/>
      <c r="E34" s="37"/>
      <c r="F34" s="38"/>
      <c r="G34" s="38"/>
      <c r="H34" s="38">
        <f>SUM(H35:H43)</f>
        <v>132811.86</v>
      </c>
      <c r="I34" s="38">
        <f aca="true" t="shared" si="3" ref="I34:P34">SUM(I35:I43)</f>
        <v>63283</v>
      </c>
      <c r="J34" s="38">
        <f t="shared" si="3"/>
        <v>47247.903</v>
      </c>
      <c r="K34" s="38"/>
      <c r="L34" s="38"/>
      <c r="M34" s="38">
        <f t="shared" si="3"/>
        <v>45888</v>
      </c>
      <c r="N34" s="38">
        <f t="shared" si="3"/>
        <v>15288</v>
      </c>
      <c r="O34" s="38">
        <f t="shared" si="3"/>
        <v>30600</v>
      </c>
      <c r="P34" s="38">
        <f t="shared" si="3"/>
        <v>0</v>
      </c>
      <c r="Q34" s="38"/>
      <c r="R34" s="38"/>
      <c r="S34" s="38"/>
      <c r="T34" s="38"/>
      <c r="U34" s="63"/>
      <c r="V34" s="29"/>
      <c r="W34" s="28"/>
    </row>
    <row r="35" spans="1:23" ht="93.75" customHeight="1">
      <c r="A35" s="29">
        <v>22</v>
      </c>
      <c r="B35" s="28" t="s">
        <v>160</v>
      </c>
      <c r="C35" s="29" t="s">
        <v>161</v>
      </c>
      <c r="D35" s="29" t="s">
        <v>42</v>
      </c>
      <c r="E35" s="28" t="s">
        <v>162</v>
      </c>
      <c r="F35" s="29"/>
      <c r="G35" s="29"/>
      <c r="H35" s="29">
        <v>6388</v>
      </c>
      <c r="I35" s="29">
        <v>5000</v>
      </c>
      <c r="J35" s="29">
        <v>5000</v>
      </c>
      <c r="K35" s="28" t="s">
        <v>163</v>
      </c>
      <c r="L35" s="28"/>
      <c r="M35" s="29">
        <v>1388</v>
      </c>
      <c r="N35" s="29">
        <v>1388</v>
      </c>
      <c r="O35" s="29"/>
      <c r="P35" s="29"/>
      <c r="Q35" s="29"/>
      <c r="R35" s="29"/>
      <c r="S35" s="29"/>
      <c r="T35" s="29" t="s">
        <v>84</v>
      </c>
      <c r="U35" s="68"/>
      <c r="V35" s="68" t="s">
        <v>164</v>
      </c>
      <c r="W35" s="67"/>
    </row>
    <row r="36" spans="1:23" s="5" customFormat="1" ht="120" customHeight="1">
      <c r="A36" s="27">
        <v>23</v>
      </c>
      <c r="B36" s="34" t="s">
        <v>165</v>
      </c>
      <c r="C36" s="39" t="s">
        <v>166</v>
      </c>
      <c r="D36" s="29" t="s">
        <v>42</v>
      </c>
      <c r="E36" s="40" t="s">
        <v>167</v>
      </c>
      <c r="F36" s="29" t="s">
        <v>35</v>
      </c>
      <c r="G36" s="29" t="s">
        <v>168</v>
      </c>
      <c r="H36" s="29">
        <v>29499.78</v>
      </c>
      <c r="I36" s="29">
        <v>22954</v>
      </c>
      <c r="J36" s="29">
        <v>11579.263</v>
      </c>
      <c r="K36" s="28" t="s">
        <v>169</v>
      </c>
      <c r="L36" s="28" t="s">
        <v>170</v>
      </c>
      <c r="M36" s="29">
        <v>6500</v>
      </c>
      <c r="N36" s="29">
        <v>6500</v>
      </c>
      <c r="O36" s="29"/>
      <c r="P36" s="29"/>
      <c r="Q36" s="29"/>
      <c r="R36" s="29"/>
      <c r="S36" s="29"/>
      <c r="T36" s="29" t="s">
        <v>84</v>
      </c>
      <c r="U36" s="72">
        <v>41334</v>
      </c>
      <c r="V36" s="68">
        <v>43374</v>
      </c>
      <c r="W36" s="30" t="s">
        <v>171</v>
      </c>
    </row>
    <row r="37" spans="1:23" ht="145.5" customHeight="1">
      <c r="A37" s="29">
        <v>24</v>
      </c>
      <c r="B37" s="28" t="s">
        <v>172</v>
      </c>
      <c r="C37" s="29" t="s">
        <v>173</v>
      </c>
      <c r="D37" s="29" t="s">
        <v>42</v>
      </c>
      <c r="E37" s="28" t="s">
        <v>174</v>
      </c>
      <c r="F37" s="29" t="s">
        <v>35</v>
      </c>
      <c r="G37" s="29" t="s">
        <v>175</v>
      </c>
      <c r="H37" s="29">
        <v>12393.08</v>
      </c>
      <c r="I37" s="29">
        <v>164</v>
      </c>
      <c r="J37" s="29">
        <v>1500</v>
      </c>
      <c r="K37" s="28" t="s">
        <v>176</v>
      </c>
      <c r="L37" s="28" t="s">
        <v>177</v>
      </c>
      <c r="M37" s="29">
        <v>3000</v>
      </c>
      <c r="N37" s="29">
        <v>3000</v>
      </c>
      <c r="O37" s="29"/>
      <c r="P37" s="29"/>
      <c r="Q37" s="29"/>
      <c r="R37" s="29"/>
      <c r="S37" s="29"/>
      <c r="T37" s="29" t="s">
        <v>178</v>
      </c>
      <c r="U37" s="68">
        <v>43009</v>
      </c>
      <c r="V37" s="68">
        <v>43556</v>
      </c>
      <c r="W37" s="28" t="s">
        <v>179</v>
      </c>
    </row>
    <row r="38" spans="1:23" ht="120.75" customHeight="1">
      <c r="A38" s="27">
        <v>25</v>
      </c>
      <c r="B38" s="28" t="s">
        <v>180</v>
      </c>
      <c r="C38" s="29" t="s">
        <v>181</v>
      </c>
      <c r="D38" s="29" t="s">
        <v>42</v>
      </c>
      <c r="E38" s="28" t="s">
        <v>182</v>
      </c>
      <c r="F38" s="29" t="s">
        <v>35</v>
      </c>
      <c r="G38" s="29" t="s">
        <v>183</v>
      </c>
      <c r="H38" s="29">
        <v>3836.69</v>
      </c>
      <c r="I38" s="29">
        <v>537</v>
      </c>
      <c r="J38" s="29">
        <v>1000</v>
      </c>
      <c r="K38" s="28" t="s">
        <v>184</v>
      </c>
      <c r="L38" s="28" t="s">
        <v>185</v>
      </c>
      <c r="M38" s="29">
        <v>2000</v>
      </c>
      <c r="N38" s="29">
        <v>2000</v>
      </c>
      <c r="O38" s="29"/>
      <c r="P38" s="29"/>
      <c r="Q38" s="29"/>
      <c r="R38" s="29"/>
      <c r="S38" s="29"/>
      <c r="T38" s="29" t="s">
        <v>84</v>
      </c>
      <c r="U38" s="68">
        <v>43009</v>
      </c>
      <c r="V38" s="68">
        <v>43556</v>
      </c>
      <c r="W38" s="69" t="s">
        <v>186</v>
      </c>
    </row>
    <row r="39" spans="1:23" ht="96.75" customHeight="1">
      <c r="A39" s="29">
        <v>26</v>
      </c>
      <c r="B39" s="28" t="s">
        <v>187</v>
      </c>
      <c r="C39" s="29" t="s">
        <v>188</v>
      </c>
      <c r="D39" s="29" t="s">
        <v>42</v>
      </c>
      <c r="E39" s="28" t="s">
        <v>189</v>
      </c>
      <c r="F39" s="29" t="s">
        <v>35</v>
      </c>
      <c r="G39" s="29" t="s">
        <v>190</v>
      </c>
      <c r="H39" s="29">
        <v>2967.45</v>
      </c>
      <c r="I39" s="29">
        <v>1321</v>
      </c>
      <c r="J39" s="29">
        <v>2668.64</v>
      </c>
      <c r="K39" s="28" t="s">
        <v>191</v>
      </c>
      <c r="L39" s="28" t="s">
        <v>192</v>
      </c>
      <c r="M39" s="29">
        <v>1600</v>
      </c>
      <c r="N39" s="29"/>
      <c r="O39" s="29">
        <v>1600</v>
      </c>
      <c r="P39" s="29"/>
      <c r="Q39" s="29"/>
      <c r="R39" s="29"/>
      <c r="S39" s="29"/>
      <c r="T39" s="29" t="s">
        <v>59</v>
      </c>
      <c r="U39" s="72">
        <v>42917</v>
      </c>
      <c r="V39" s="68">
        <v>43435</v>
      </c>
      <c r="W39" s="28"/>
    </row>
    <row r="40" spans="1:23" ht="129" customHeight="1">
      <c r="A40" s="27">
        <v>27</v>
      </c>
      <c r="B40" s="28" t="s">
        <v>193</v>
      </c>
      <c r="C40" s="29" t="s">
        <v>194</v>
      </c>
      <c r="D40" s="29" t="s">
        <v>42</v>
      </c>
      <c r="E40" s="28" t="s">
        <v>195</v>
      </c>
      <c r="F40" s="29" t="s">
        <v>35</v>
      </c>
      <c r="G40" s="29" t="s">
        <v>196</v>
      </c>
      <c r="H40" s="29">
        <v>33300</v>
      </c>
      <c r="I40" s="29">
        <v>18497</v>
      </c>
      <c r="J40" s="29">
        <v>8500</v>
      </c>
      <c r="K40" s="54" t="s">
        <v>197</v>
      </c>
      <c r="L40" s="54" t="s">
        <v>198</v>
      </c>
      <c r="M40" s="29">
        <v>13000</v>
      </c>
      <c r="N40" s="29"/>
      <c r="O40" s="29">
        <v>13000</v>
      </c>
      <c r="P40" s="29"/>
      <c r="Q40" s="29"/>
      <c r="R40" s="29"/>
      <c r="S40" s="29"/>
      <c r="T40" s="29" t="s">
        <v>38</v>
      </c>
      <c r="U40" s="68">
        <v>42248</v>
      </c>
      <c r="V40" s="68">
        <v>43739</v>
      </c>
      <c r="W40" s="69" t="s">
        <v>199</v>
      </c>
    </row>
    <row r="41" spans="1:23" ht="143.25" customHeight="1">
      <c r="A41" s="29">
        <v>28</v>
      </c>
      <c r="B41" s="28" t="s">
        <v>200</v>
      </c>
      <c r="C41" s="29" t="s">
        <v>201</v>
      </c>
      <c r="D41" s="29" t="s">
        <v>42</v>
      </c>
      <c r="E41" s="28" t="s">
        <v>202</v>
      </c>
      <c r="F41" s="29" t="s">
        <v>35</v>
      </c>
      <c r="G41" s="29" t="s">
        <v>203</v>
      </c>
      <c r="H41" s="29">
        <v>37026.86</v>
      </c>
      <c r="I41" s="29">
        <v>9810</v>
      </c>
      <c r="J41" s="29">
        <v>11000</v>
      </c>
      <c r="K41" s="28" t="s">
        <v>204</v>
      </c>
      <c r="L41" s="28" t="s">
        <v>205</v>
      </c>
      <c r="M41" s="29">
        <v>16000</v>
      </c>
      <c r="N41" s="29"/>
      <c r="O41" s="29">
        <v>16000</v>
      </c>
      <c r="P41" s="29"/>
      <c r="Q41" s="29"/>
      <c r="R41" s="29"/>
      <c r="S41" s="29"/>
      <c r="T41" s="29" t="s">
        <v>38</v>
      </c>
      <c r="U41" s="72">
        <v>42795</v>
      </c>
      <c r="V41" s="72">
        <v>43617</v>
      </c>
      <c r="W41" s="69"/>
    </row>
    <row r="42" spans="1:23" s="6" customFormat="1" ht="76.5" customHeight="1">
      <c r="A42" s="27">
        <v>29</v>
      </c>
      <c r="B42" s="28" t="s">
        <v>206</v>
      </c>
      <c r="C42" s="29" t="s">
        <v>207</v>
      </c>
      <c r="D42" s="29" t="s">
        <v>42</v>
      </c>
      <c r="E42" s="28" t="s">
        <v>208</v>
      </c>
      <c r="F42" s="29" t="s">
        <v>92</v>
      </c>
      <c r="G42" s="29" t="s">
        <v>209</v>
      </c>
      <c r="H42" s="29">
        <v>2400</v>
      </c>
      <c r="I42" s="29">
        <v>1000</v>
      </c>
      <c r="J42" s="29">
        <v>1000</v>
      </c>
      <c r="K42" s="28" t="s">
        <v>210</v>
      </c>
      <c r="L42" s="28" t="s">
        <v>211</v>
      </c>
      <c r="M42" s="29">
        <v>1400</v>
      </c>
      <c r="N42" s="29">
        <v>1400</v>
      </c>
      <c r="O42" s="29"/>
      <c r="P42" s="29"/>
      <c r="Q42" s="29"/>
      <c r="R42" s="29"/>
      <c r="S42" s="29"/>
      <c r="T42" s="29" t="s">
        <v>84</v>
      </c>
      <c r="U42" s="72">
        <v>43009</v>
      </c>
      <c r="V42" s="68">
        <v>43525</v>
      </c>
      <c r="W42" s="28" t="s">
        <v>212</v>
      </c>
    </row>
    <row r="43" spans="1:23" s="7" customFormat="1" ht="255" customHeight="1">
      <c r="A43" s="29">
        <v>30</v>
      </c>
      <c r="B43" s="28" t="s">
        <v>213</v>
      </c>
      <c r="C43" s="29" t="s">
        <v>214</v>
      </c>
      <c r="D43" s="29" t="s">
        <v>42</v>
      </c>
      <c r="E43" s="28" t="s">
        <v>215</v>
      </c>
      <c r="F43" s="29" t="s">
        <v>92</v>
      </c>
      <c r="G43" s="29" t="s">
        <v>216</v>
      </c>
      <c r="H43" s="29">
        <v>5000</v>
      </c>
      <c r="I43" s="29">
        <v>4000</v>
      </c>
      <c r="J43" s="29">
        <v>5000</v>
      </c>
      <c r="K43" s="28"/>
      <c r="L43" s="28" t="s">
        <v>65</v>
      </c>
      <c r="M43" s="29">
        <v>1000</v>
      </c>
      <c r="N43" s="29">
        <v>1000</v>
      </c>
      <c r="O43" s="29"/>
      <c r="P43" s="29"/>
      <c r="Q43" s="29"/>
      <c r="R43" s="29"/>
      <c r="S43" s="29"/>
      <c r="T43" s="29" t="s">
        <v>84</v>
      </c>
      <c r="U43" s="66" t="s">
        <v>217</v>
      </c>
      <c r="V43" s="68">
        <v>43221</v>
      </c>
      <c r="W43" s="28"/>
    </row>
    <row r="44" spans="1:23" ht="19.5" customHeight="1">
      <c r="A44" s="35" t="s">
        <v>218</v>
      </c>
      <c r="B44" s="36"/>
      <c r="C44" s="36"/>
      <c r="D44" s="36"/>
      <c r="E44" s="37"/>
      <c r="F44" s="38"/>
      <c r="G44" s="38"/>
      <c r="H44" s="38">
        <f>SUM(H45:H48)</f>
        <v>511558.9</v>
      </c>
      <c r="I44" s="38">
        <f aca="true" t="shared" si="4" ref="I44:P44">SUM(I45:I48)</f>
        <v>94614.7</v>
      </c>
      <c r="J44" s="38">
        <f t="shared" si="4"/>
        <v>94614.7</v>
      </c>
      <c r="K44" s="38"/>
      <c r="L44" s="38"/>
      <c r="M44" s="38">
        <f t="shared" si="4"/>
        <v>30536</v>
      </c>
      <c r="N44" s="38">
        <f t="shared" si="4"/>
        <v>0</v>
      </c>
      <c r="O44" s="38">
        <f t="shared" si="4"/>
        <v>0</v>
      </c>
      <c r="P44" s="38">
        <f t="shared" si="4"/>
        <v>30536</v>
      </c>
      <c r="Q44" s="38"/>
      <c r="R44" s="38"/>
      <c r="S44" s="38"/>
      <c r="T44" s="38"/>
      <c r="U44" s="63"/>
      <c r="V44" s="29"/>
      <c r="W44" s="28"/>
    </row>
    <row r="45" spans="1:23" ht="152.25" customHeight="1">
      <c r="A45" s="29">
        <v>31</v>
      </c>
      <c r="B45" s="28" t="s">
        <v>219</v>
      </c>
      <c r="C45" s="29" t="s">
        <v>220</v>
      </c>
      <c r="D45" s="29" t="s">
        <v>42</v>
      </c>
      <c r="E45" s="28" t="s">
        <v>221</v>
      </c>
      <c r="F45" s="29" t="s">
        <v>104</v>
      </c>
      <c r="G45" s="29" t="s">
        <v>222</v>
      </c>
      <c r="H45" s="29">
        <v>155060.82</v>
      </c>
      <c r="I45" s="29">
        <v>12294.6</v>
      </c>
      <c r="J45" s="29">
        <v>12294.6</v>
      </c>
      <c r="K45" s="28" t="s">
        <v>223</v>
      </c>
      <c r="L45" s="28" t="s">
        <v>224</v>
      </c>
      <c r="M45" s="29">
        <v>7880</v>
      </c>
      <c r="N45" s="29"/>
      <c r="O45" s="29"/>
      <c r="P45" s="29">
        <v>7880</v>
      </c>
      <c r="Q45" s="29"/>
      <c r="R45" s="29"/>
      <c r="S45" s="29"/>
      <c r="T45" s="29" t="s">
        <v>59</v>
      </c>
      <c r="U45" s="68">
        <v>42675</v>
      </c>
      <c r="V45" s="68">
        <v>43800</v>
      </c>
      <c r="W45" s="28"/>
    </row>
    <row r="46" spans="1:23" ht="132" customHeight="1">
      <c r="A46" s="29">
        <v>32</v>
      </c>
      <c r="B46" s="28" t="s">
        <v>225</v>
      </c>
      <c r="C46" s="29" t="s">
        <v>226</v>
      </c>
      <c r="D46" s="29" t="s">
        <v>42</v>
      </c>
      <c r="E46" s="28" t="s">
        <v>227</v>
      </c>
      <c r="F46" s="29" t="s">
        <v>104</v>
      </c>
      <c r="G46" s="29" t="s">
        <v>228</v>
      </c>
      <c r="H46" s="29">
        <v>32044.79</v>
      </c>
      <c r="I46" s="29">
        <v>37161</v>
      </c>
      <c r="J46" s="29">
        <v>37161</v>
      </c>
      <c r="K46" s="28" t="s">
        <v>185</v>
      </c>
      <c r="L46" s="28" t="s">
        <v>229</v>
      </c>
      <c r="M46" s="29">
        <v>1232</v>
      </c>
      <c r="N46" s="29"/>
      <c r="O46" s="29"/>
      <c r="P46" s="29">
        <v>1232</v>
      </c>
      <c r="Q46" s="29"/>
      <c r="R46" s="29"/>
      <c r="S46" s="29"/>
      <c r="T46" s="29" t="s">
        <v>230</v>
      </c>
      <c r="U46" s="68">
        <v>40848</v>
      </c>
      <c r="V46" s="68">
        <v>43435</v>
      </c>
      <c r="W46" s="28"/>
    </row>
    <row r="47" spans="1:23" ht="146.25" customHeight="1">
      <c r="A47" s="29">
        <v>33</v>
      </c>
      <c r="B47" s="28" t="s">
        <v>231</v>
      </c>
      <c r="C47" s="29" t="s">
        <v>226</v>
      </c>
      <c r="D47" s="29" t="s">
        <v>42</v>
      </c>
      <c r="E47" s="28" t="s">
        <v>232</v>
      </c>
      <c r="F47" s="29" t="s">
        <v>35</v>
      </c>
      <c r="G47" s="29" t="s">
        <v>233</v>
      </c>
      <c r="H47" s="29">
        <v>14126</v>
      </c>
      <c r="I47" s="29">
        <v>13623.1</v>
      </c>
      <c r="J47" s="29">
        <v>13623.1</v>
      </c>
      <c r="K47" s="28" t="s">
        <v>234</v>
      </c>
      <c r="L47" s="28" t="s">
        <v>229</v>
      </c>
      <c r="M47" s="29">
        <v>500</v>
      </c>
      <c r="N47" s="29"/>
      <c r="O47" s="29"/>
      <c r="P47" s="29">
        <v>500</v>
      </c>
      <c r="Q47" s="29"/>
      <c r="R47" s="29"/>
      <c r="S47" s="29"/>
      <c r="T47" s="29" t="s">
        <v>59</v>
      </c>
      <c r="U47" s="68">
        <v>42675</v>
      </c>
      <c r="V47" s="68">
        <v>43252</v>
      </c>
      <c r="W47" s="28"/>
    </row>
    <row r="48" spans="1:23" ht="164.25" customHeight="1">
      <c r="A48" s="29">
        <v>34</v>
      </c>
      <c r="B48" s="28" t="s">
        <v>235</v>
      </c>
      <c r="C48" s="29" t="s">
        <v>236</v>
      </c>
      <c r="D48" s="29" t="s">
        <v>42</v>
      </c>
      <c r="E48" s="28" t="s">
        <v>237</v>
      </c>
      <c r="F48" s="29" t="s">
        <v>104</v>
      </c>
      <c r="G48" s="29" t="s">
        <v>238</v>
      </c>
      <c r="H48" s="29">
        <v>310327.29</v>
      </c>
      <c r="I48" s="29">
        <v>31536</v>
      </c>
      <c r="J48" s="29">
        <v>31536</v>
      </c>
      <c r="K48" s="28" t="s">
        <v>239</v>
      </c>
      <c r="L48" s="28" t="s">
        <v>240</v>
      </c>
      <c r="M48" s="29">
        <v>20924</v>
      </c>
      <c r="N48" s="29"/>
      <c r="O48" s="29"/>
      <c r="P48" s="29">
        <v>20924</v>
      </c>
      <c r="Q48" s="29"/>
      <c r="R48" s="29"/>
      <c r="S48" s="29"/>
      <c r="T48" s="29" t="s">
        <v>59</v>
      </c>
      <c r="U48" s="68">
        <v>42675</v>
      </c>
      <c r="V48" s="68">
        <v>44136</v>
      </c>
      <c r="W48" s="28"/>
    </row>
    <row r="49" spans="1:23" ht="21.75" customHeight="1">
      <c r="A49" s="35" t="s">
        <v>241</v>
      </c>
      <c r="B49" s="36"/>
      <c r="C49" s="36"/>
      <c r="D49" s="36"/>
      <c r="E49" s="37"/>
      <c r="F49" s="38"/>
      <c r="G49" s="38"/>
      <c r="H49" s="38">
        <f>SUM(H50:H50)</f>
        <v>22972.49</v>
      </c>
      <c r="I49" s="38">
        <f aca="true" t="shared" si="5" ref="I49:P49">SUM(I50:I50)</f>
        <v>8300</v>
      </c>
      <c r="J49" s="38">
        <f t="shared" si="5"/>
        <v>18460</v>
      </c>
      <c r="K49" s="38"/>
      <c r="L49" s="38"/>
      <c r="M49" s="38">
        <f t="shared" si="5"/>
        <v>2000</v>
      </c>
      <c r="N49" s="38">
        <f t="shared" si="5"/>
        <v>2000</v>
      </c>
      <c r="O49" s="38">
        <f t="shared" si="5"/>
        <v>0</v>
      </c>
      <c r="P49" s="38">
        <f t="shared" si="5"/>
        <v>0</v>
      </c>
      <c r="Q49" s="38"/>
      <c r="R49" s="38"/>
      <c r="S49" s="38"/>
      <c r="T49" s="38"/>
      <c r="U49" s="63"/>
      <c r="V49" s="29"/>
      <c r="W49" s="28"/>
    </row>
    <row r="50" spans="1:23" s="8" customFormat="1" ht="150" customHeight="1">
      <c r="A50" s="29">
        <v>35</v>
      </c>
      <c r="B50" s="28" t="s">
        <v>242</v>
      </c>
      <c r="C50" s="29" t="s">
        <v>243</v>
      </c>
      <c r="D50" s="29" t="s">
        <v>42</v>
      </c>
      <c r="E50" s="32" t="s">
        <v>244</v>
      </c>
      <c r="F50" s="29" t="s">
        <v>245</v>
      </c>
      <c r="G50" s="29" t="s">
        <v>246</v>
      </c>
      <c r="H50" s="29">
        <v>22972.49</v>
      </c>
      <c r="I50" s="29">
        <v>8300</v>
      </c>
      <c r="J50" s="29">
        <v>18460</v>
      </c>
      <c r="K50" s="28" t="s">
        <v>247</v>
      </c>
      <c r="L50" s="28" t="s">
        <v>248</v>
      </c>
      <c r="M50" s="29">
        <v>2000</v>
      </c>
      <c r="N50" s="29">
        <v>2000</v>
      </c>
      <c r="O50" s="29"/>
      <c r="P50" s="29"/>
      <c r="Q50" s="29"/>
      <c r="R50" s="29"/>
      <c r="S50" s="29"/>
      <c r="T50" s="29" t="s">
        <v>84</v>
      </c>
      <c r="U50" s="68">
        <v>42795</v>
      </c>
      <c r="V50" s="68">
        <v>43435</v>
      </c>
      <c r="W50" s="67"/>
    </row>
    <row r="51" spans="1:23" ht="21.75" customHeight="1">
      <c r="A51" s="35" t="s">
        <v>249</v>
      </c>
      <c r="B51" s="36"/>
      <c r="C51" s="36"/>
      <c r="D51" s="36"/>
      <c r="E51" s="37"/>
      <c r="F51" s="38"/>
      <c r="G51" s="38"/>
      <c r="H51" s="38">
        <f>SUM(H52:H55)</f>
        <v>33027.990000000005</v>
      </c>
      <c r="I51" s="38">
        <f>SUM(I52:I55)</f>
        <v>6406.08</v>
      </c>
      <c r="J51" s="38">
        <f>SUM(J52:J55)</f>
        <v>6081</v>
      </c>
      <c r="K51" s="38"/>
      <c r="L51" s="38"/>
      <c r="M51" s="38">
        <f>SUM(M52:M55)</f>
        <v>6600</v>
      </c>
      <c r="N51" s="38">
        <f>SUM(N52:N55)</f>
        <v>4400</v>
      </c>
      <c r="O51" s="38">
        <f>SUM(O52:O55)</f>
        <v>2200</v>
      </c>
      <c r="P51" s="38">
        <f>SUM(P52:P55)</f>
        <v>0</v>
      </c>
      <c r="Q51" s="38"/>
      <c r="R51" s="38"/>
      <c r="S51" s="38"/>
      <c r="T51" s="38"/>
      <c r="U51" s="63"/>
      <c r="V51" s="29"/>
      <c r="W51" s="28"/>
    </row>
    <row r="52" spans="1:23" ht="117" customHeight="1">
      <c r="A52" s="29">
        <v>36</v>
      </c>
      <c r="B52" s="28" t="s">
        <v>250</v>
      </c>
      <c r="C52" s="29" t="s">
        <v>251</v>
      </c>
      <c r="D52" s="29" t="s">
        <v>42</v>
      </c>
      <c r="E52" s="28" t="s">
        <v>252</v>
      </c>
      <c r="F52" s="29" t="s">
        <v>35</v>
      </c>
      <c r="G52" s="29" t="s">
        <v>253</v>
      </c>
      <c r="H52" s="29">
        <v>14900.29</v>
      </c>
      <c r="I52" s="29">
        <v>1091</v>
      </c>
      <c r="J52" s="29">
        <v>1500</v>
      </c>
      <c r="K52" s="28" t="s">
        <v>176</v>
      </c>
      <c r="L52" s="28" t="s">
        <v>254</v>
      </c>
      <c r="M52" s="29">
        <v>3000</v>
      </c>
      <c r="N52" s="29">
        <v>3000</v>
      </c>
      <c r="O52" s="29"/>
      <c r="P52" s="29"/>
      <c r="Q52" s="29"/>
      <c r="R52" s="29"/>
      <c r="S52" s="29"/>
      <c r="T52" s="29" t="s">
        <v>84</v>
      </c>
      <c r="U52" s="68">
        <v>43070</v>
      </c>
      <c r="V52" s="68">
        <v>43586</v>
      </c>
      <c r="W52" s="69"/>
    </row>
    <row r="53" spans="1:23" s="9" customFormat="1" ht="162" customHeight="1">
      <c r="A53" s="29">
        <v>37</v>
      </c>
      <c r="B53" s="34" t="s">
        <v>255</v>
      </c>
      <c r="C53" s="39" t="s">
        <v>256</v>
      </c>
      <c r="D53" s="29" t="s">
        <v>42</v>
      </c>
      <c r="E53" s="40" t="s">
        <v>257</v>
      </c>
      <c r="F53" s="29" t="s">
        <v>35</v>
      </c>
      <c r="G53" s="41" t="s">
        <v>258</v>
      </c>
      <c r="H53" s="29">
        <v>6775.7</v>
      </c>
      <c r="I53" s="29">
        <v>2245.08</v>
      </c>
      <c r="J53" s="29"/>
      <c r="K53" s="55" t="s">
        <v>259</v>
      </c>
      <c r="L53" s="28"/>
      <c r="M53" s="29">
        <v>2200</v>
      </c>
      <c r="N53" s="29"/>
      <c r="O53" s="29">
        <v>2200</v>
      </c>
      <c r="P53" s="29"/>
      <c r="Q53" s="29"/>
      <c r="R53" s="29"/>
      <c r="S53" s="29"/>
      <c r="T53" s="29" t="s">
        <v>260</v>
      </c>
      <c r="U53" s="72">
        <v>41548</v>
      </c>
      <c r="V53" s="68">
        <v>43435</v>
      </c>
      <c r="W53" s="30"/>
    </row>
    <row r="54" spans="1:23" ht="97.5" customHeight="1">
      <c r="A54" s="29">
        <v>38</v>
      </c>
      <c r="B54" s="28" t="s">
        <v>261</v>
      </c>
      <c r="C54" s="29" t="s">
        <v>262</v>
      </c>
      <c r="D54" s="29" t="s">
        <v>42</v>
      </c>
      <c r="E54" s="28" t="s">
        <v>263</v>
      </c>
      <c r="F54" s="29" t="s">
        <v>35</v>
      </c>
      <c r="G54" s="29" t="s">
        <v>264</v>
      </c>
      <c r="H54" s="29">
        <v>10217</v>
      </c>
      <c r="I54" s="29">
        <v>2870</v>
      </c>
      <c r="J54" s="29">
        <v>4381</v>
      </c>
      <c r="K54" s="28" t="s">
        <v>265</v>
      </c>
      <c r="L54" s="28" t="s">
        <v>266</v>
      </c>
      <c r="M54" s="29">
        <v>1000</v>
      </c>
      <c r="N54" s="29">
        <v>1000</v>
      </c>
      <c r="O54" s="29"/>
      <c r="P54" s="29"/>
      <c r="Q54" s="29"/>
      <c r="R54" s="29"/>
      <c r="S54" s="29"/>
      <c r="T54" s="29" t="s">
        <v>84</v>
      </c>
      <c r="U54" s="72">
        <v>43070</v>
      </c>
      <c r="V54" s="68">
        <v>43617</v>
      </c>
      <c r="W54" s="28" t="s">
        <v>267</v>
      </c>
    </row>
    <row r="55" spans="1:23" ht="117" customHeight="1">
      <c r="A55" s="29">
        <v>39</v>
      </c>
      <c r="B55" s="28" t="s">
        <v>268</v>
      </c>
      <c r="C55" s="39" t="s">
        <v>269</v>
      </c>
      <c r="D55" s="29" t="s">
        <v>42</v>
      </c>
      <c r="E55" s="28" t="s">
        <v>270</v>
      </c>
      <c r="F55" s="29" t="s">
        <v>92</v>
      </c>
      <c r="G55" s="29" t="s">
        <v>271</v>
      </c>
      <c r="H55" s="42">
        <v>1135</v>
      </c>
      <c r="I55" s="42">
        <v>200</v>
      </c>
      <c r="J55" s="42">
        <v>200</v>
      </c>
      <c r="K55" s="34"/>
      <c r="L55" s="34" t="s">
        <v>272</v>
      </c>
      <c r="M55" s="42">
        <v>400</v>
      </c>
      <c r="N55" s="42">
        <v>400</v>
      </c>
      <c r="O55" s="42"/>
      <c r="P55" s="42"/>
      <c r="Q55" s="42"/>
      <c r="R55" s="42"/>
      <c r="S55" s="42"/>
      <c r="T55" s="42" t="s">
        <v>84</v>
      </c>
      <c r="U55" s="73">
        <v>42948</v>
      </c>
      <c r="V55" s="73">
        <v>43435</v>
      </c>
      <c r="W55" s="28" t="s">
        <v>273</v>
      </c>
    </row>
    <row r="56" spans="1:23" ht="20.25" customHeight="1">
      <c r="A56" s="35" t="s">
        <v>274</v>
      </c>
      <c r="B56" s="36"/>
      <c r="C56" s="36"/>
      <c r="D56" s="36"/>
      <c r="E56" s="37"/>
      <c r="F56" s="38"/>
      <c r="G56" s="38"/>
      <c r="H56" s="38">
        <f>SUM(H57,H73,H85,H88,H90)</f>
        <v>1311031.2165</v>
      </c>
      <c r="I56" s="38">
        <f>SUM(I57,I73,I85,I88,I90)</f>
        <v>59097.770000000004</v>
      </c>
      <c r="J56" s="38">
        <f>SUM(J57,J73,J85,J88,J90)</f>
        <v>97219</v>
      </c>
      <c r="K56" s="38"/>
      <c r="L56" s="38"/>
      <c r="M56" s="38">
        <f>SUM(M57,M73,M85,M88,M90)</f>
        <v>268208.8565</v>
      </c>
      <c r="N56" s="38">
        <f>SUM(N57,N73,N85,N88,N90)</f>
        <v>16191</v>
      </c>
      <c r="O56" s="38">
        <f>SUM(O57,O73,O85,O88,O90)</f>
        <v>232017.8565</v>
      </c>
      <c r="P56" s="38">
        <f>SUM(P57,P73,P85,P88,P90)</f>
        <v>20000</v>
      </c>
      <c r="Q56" s="38"/>
      <c r="R56" s="38"/>
      <c r="S56" s="38"/>
      <c r="T56" s="38"/>
      <c r="U56" s="29"/>
      <c r="V56" s="29"/>
      <c r="W56" s="75"/>
    </row>
    <row r="57" spans="1:23" ht="20.25" customHeight="1">
      <c r="A57" s="35" t="s">
        <v>275</v>
      </c>
      <c r="B57" s="36"/>
      <c r="C57" s="36"/>
      <c r="D57" s="36"/>
      <c r="E57" s="37"/>
      <c r="F57" s="38"/>
      <c r="G57" s="38"/>
      <c r="H57" s="38">
        <f>SUM(H58:H72)</f>
        <v>109457.5</v>
      </c>
      <c r="I57" s="38">
        <f>SUM(I58:I72)</f>
        <v>1709.12</v>
      </c>
      <c r="J57" s="38">
        <f>SUM(J58:J72)</f>
        <v>50</v>
      </c>
      <c r="K57" s="38"/>
      <c r="L57" s="38"/>
      <c r="M57" s="38">
        <f>SUM(M58:M72)</f>
        <v>81500</v>
      </c>
      <c r="N57" s="38">
        <f>SUM(N58:N72)</f>
        <v>7250</v>
      </c>
      <c r="O57" s="38">
        <f>SUM(O58:O72)</f>
        <v>74250</v>
      </c>
      <c r="P57" s="38">
        <f>SUM(P58:P72)</f>
        <v>0</v>
      </c>
      <c r="Q57" s="38"/>
      <c r="R57" s="38"/>
      <c r="S57" s="38"/>
      <c r="T57" s="38"/>
      <c r="U57" s="63"/>
      <c r="V57" s="29"/>
      <c r="W57" s="28"/>
    </row>
    <row r="58" spans="1:23" ht="84" customHeight="1">
      <c r="A58" s="29">
        <v>40</v>
      </c>
      <c r="B58" s="30" t="s">
        <v>276</v>
      </c>
      <c r="C58" s="29" t="s">
        <v>71</v>
      </c>
      <c r="D58" s="29" t="s">
        <v>277</v>
      </c>
      <c r="E58" s="28" t="s">
        <v>278</v>
      </c>
      <c r="F58" s="29" t="s">
        <v>92</v>
      </c>
      <c r="G58" s="29" t="s">
        <v>279</v>
      </c>
      <c r="H58" s="29">
        <v>5872.5</v>
      </c>
      <c r="I58" s="51">
        <v>100</v>
      </c>
      <c r="J58" s="29"/>
      <c r="K58" s="30" t="s">
        <v>280</v>
      </c>
      <c r="L58" s="28" t="s">
        <v>176</v>
      </c>
      <c r="M58" s="29">
        <v>5000</v>
      </c>
      <c r="N58" s="29"/>
      <c r="O58" s="29">
        <v>5000</v>
      </c>
      <c r="P58" s="29"/>
      <c r="Q58" s="29"/>
      <c r="R58" s="29"/>
      <c r="S58" s="29"/>
      <c r="T58" s="29" t="s">
        <v>59</v>
      </c>
      <c r="U58" s="66" t="s">
        <v>281</v>
      </c>
      <c r="V58" s="76">
        <v>43618</v>
      </c>
      <c r="W58" s="67"/>
    </row>
    <row r="59" spans="1:23" ht="60" customHeight="1">
      <c r="A59" s="29">
        <v>41</v>
      </c>
      <c r="B59" s="30" t="s">
        <v>282</v>
      </c>
      <c r="C59" s="29" t="s">
        <v>71</v>
      </c>
      <c r="D59" s="29" t="s">
        <v>277</v>
      </c>
      <c r="E59" s="32" t="s">
        <v>283</v>
      </c>
      <c r="F59" s="29"/>
      <c r="G59" s="29"/>
      <c r="H59" s="29">
        <v>5000</v>
      </c>
      <c r="I59" s="51">
        <v>50</v>
      </c>
      <c r="J59" s="29"/>
      <c r="K59" s="30" t="s">
        <v>284</v>
      </c>
      <c r="L59" s="28" t="s">
        <v>176</v>
      </c>
      <c r="M59" s="29">
        <v>4950</v>
      </c>
      <c r="N59" s="29"/>
      <c r="O59" s="29">
        <v>4950</v>
      </c>
      <c r="P59" s="29"/>
      <c r="Q59" s="29"/>
      <c r="R59" s="29"/>
      <c r="S59" s="29"/>
      <c r="T59" s="29" t="s">
        <v>113</v>
      </c>
      <c r="U59" s="68">
        <v>43221</v>
      </c>
      <c r="V59" s="68">
        <v>43435</v>
      </c>
      <c r="W59" s="67"/>
    </row>
    <row r="60" spans="1:23" ht="190.5" customHeight="1">
      <c r="A60" s="29">
        <v>42</v>
      </c>
      <c r="B60" s="28" t="s">
        <v>285</v>
      </c>
      <c r="C60" s="29" t="s">
        <v>33</v>
      </c>
      <c r="D60" s="29" t="s">
        <v>277</v>
      </c>
      <c r="E60" s="28" t="s">
        <v>286</v>
      </c>
      <c r="F60" s="29" t="s">
        <v>35</v>
      </c>
      <c r="G60" s="29" t="s">
        <v>287</v>
      </c>
      <c r="H60" s="29">
        <v>12585</v>
      </c>
      <c r="I60" s="29">
        <v>1559.12</v>
      </c>
      <c r="J60" s="29">
        <v>0</v>
      </c>
      <c r="K60" s="28" t="s">
        <v>288</v>
      </c>
      <c r="L60" s="28" t="s">
        <v>289</v>
      </c>
      <c r="M60" s="29">
        <v>8000</v>
      </c>
      <c r="N60" s="29"/>
      <c r="O60" s="29">
        <v>8000</v>
      </c>
      <c r="P60" s="29"/>
      <c r="Q60" s="29"/>
      <c r="R60" s="29"/>
      <c r="S60" s="29"/>
      <c r="T60" s="29" t="s">
        <v>38</v>
      </c>
      <c r="U60" s="68" t="s">
        <v>290</v>
      </c>
      <c r="V60" s="68" t="s">
        <v>291</v>
      </c>
      <c r="W60" s="69"/>
    </row>
    <row r="61" spans="1:23" ht="70.5" customHeight="1">
      <c r="A61" s="29">
        <v>43</v>
      </c>
      <c r="B61" s="30" t="s">
        <v>292</v>
      </c>
      <c r="C61" s="29" t="s">
        <v>71</v>
      </c>
      <c r="D61" s="29" t="s">
        <v>277</v>
      </c>
      <c r="E61" s="28" t="s">
        <v>293</v>
      </c>
      <c r="F61" s="29" t="s">
        <v>294</v>
      </c>
      <c r="G61" s="29"/>
      <c r="H61" s="29">
        <v>20000</v>
      </c>
      <c r="I61" s="29"/>
      <c r="J61" s="29"/>
      <c r="K61" s="28" t="s">
        <v>295</v>
      </c>
      <c r="L61" s="28" t="s">
        <v>176</v>
      </c>
      <c r="M61" s="29">
        <v>10000</v>
      </c>
      <c r="N61" s="29"/>
      <c r="O61" s="29">
        <v>10000</v>
      </c>
      <c r="P61" s="29"/>
      <c r="Q61" s="29"/>
      <c r="R61" s="29"/>
      <c r="S61" s="29"/>
      <c r="T61" s="29" t="s">
        <v>59</v>
      </c>
      <c r="U61" s="68">
        <v>43405</v>
      </c>
      <c r="V61" s="68">
        <v>43770</v>
      </c>
      <c r="W61" s="67"/>
    </row>
    <row r="62" spans="1:23" ht="87.75" customHeight="1">
      <c r="A62" s="29">
        <v>44</v>
      </c>
      <c r="B62" s="28" t="s">
        <v>296</v>
      </c>
      <c r="C62" s="29" t="s">
        <v>297</v>
      </c>
      <c r="D62" s="29" t="s">
        <v>277</v>
      </c>
      <c r="E62" s="28" t="s">
        <v>298</v>
      </c>
      <c r="F62" s="29" t="s">
        <v>294</v>
      </c>
      <c r="G62" s="29" t="s">
        <v>299</v>
      </c>
      <c r="H62" s="29">
        <v>23000</v>
      </c>
      <c r="I62" s="29">
        <v>0</v>
      </c>
      <c r="J62" s="29">
        <v>50</v>
      </c>
      <c r="K62" s="28" t="s">
        <v>300</v>
      </c>
      <c r="L62" s="28" t="s">
        <v>289</v>
      </c>
      <c r="M62" s="29">
        <v>19000</v>
      </c>
      <c r="N62" s="29"/>
      <c r="O62" s="29">
        <v>19000</v>
      </c>
      <c r="P62" s="29"/>
      <c r="Q62" s="29"/>
      <c r="R62" s="29"/>
      <c r="S62" s="29"/>
      <c r="T62" s="29" t="s">
        <v>59</v>
      </c>
      <c r="U62" s="68" t="s">
        <v>301</v>
      </c>
      <c r="V62" s="68" t="s">
        <v>302</v>
      </c>
      <c r="W62" s="69"/>
    </row>
    <row r="63" spans="1:23" ht="57">
      <c r="A63" s="29">
        <v>45</v>
      </c>
      <c r="B63" s="30" t="s">
        <v>303</v>
      </c>
      <c r="C63" s="29" t="s">
        <v>71</v>
      </c>
      <c r="D63" s="29" t="s">
        <v>277</v>
      </c>
      <c r="E63" s="30" t="s">
        <v>304</v>
      </c>
      <c r="F63" s="31"/>
      <c r="G63" s="29"/>
      <c r="H63" s="29">
        <v>4000</v>
      </c>
      <c r="I63" s="56"/>
      <c r="J63" s="29"/>
      <c r="K63" s="28" t="s">
        <v>305</v>
      </c>
      <c r="L63" s="28" t="s">
        <v>176</v>
      </c>
      <c r="M63" s="29">
        <v>3650</v>
      </c>
      <c r="N63" s="29">
        <v>3650</v>
      </c>
      <c r="O63" s="29"/>
      <c r="P63" s="29"/>
      <c r="Q63" s="29"/>
      <c r="R63" s="29"/>
      <c r="S63" s="29"/>
      <c r="T63" s="29" t="s">
        <v>306</v>
      </c>
      <c r="U63" s="68">
        <v>43160</v>
      </c>
      <c r="V63" s="68">
        <v>43435</v>
      </c>
      <c r="W63" s="30"/>
    </row>
    <row r="64" spans="1:23" ht="99.75">
      <c r="A64" s="29">
        <v>46</v>
      </c>
      <c r="B64" s="30" t="s">
        <v>307</v>
      </c>
      <c r="C64" s="29" t="s">
        <v>71</v>
      </c>
      <c r="D64" s="29" t="s">
        <v>277</v>
      </c>
      <c r="E64" s="30" t="s">
        <v>308</v>
      </c>
      <c r="F64" s="31"/>
      <c r="G64" s="29"/>
      <c r="H64" s="29">
        <v>1000</v>
      </c>
      <c r="I64" s="56"/>
      <c r="J64" s="56"/>
      <c r="K64" s="30"/>
      <c r="L64" s="28" t="s">
        <v>176</v>
      </c>
      <c r="M64" s="29">
        <v>900</v>
      </c>
      <c r="N64" s="29">
        <v>900</v>
      </c>
      <c r="O64" s="29"/>
      <c r="P64" s="29"/>
      <c r="Q64" s="29"/>
      <c r="R64" s="29"/>
      <c r="S64" s="29"/>
      <c r="T64" s="29" t="s">
        <v>306</v>
      </c>
      <c r="U64" s="68">
        <v>43160</v>
      </c>
      <c r="V64" s="68">
        <v>43435</v>
      </c>
      <c r="W64" s="30" t="s">
        <v>309</v>
      </c>
    </row>
    <row r="65" spans="1:23" ht="128.25">
      <c r="A65" s="29">
        <v>47</v>
      </c>
      <c r="B65" s="30" t="s">
        <v>310</v>
      </c>
      <c r="C65" s="29" t="s">
        <v>71</v>
      </c>
      <c r="D65" s="29" t="s">
        <v>277</v>
      </c>
      <c r="E65" s="32" t="s">
        <v>311</v>
      </c>
      <c r="F65" s="29"/>
      <c r="G65" s="29"/>
      <c r="H65" s="29">
        <v>2000</v>
      </c>
      <c r="I65" s="56"/>
      <c r="J65" s="56"/>
      <c r="K65" s="33"/>
      <c r="L65" s="28" t="s">
        <v>176</v>
      </c>
      <c r="M65" s="29">
        <v>1000</v>
      </c>
      <c r="N65" s="29">
        <v>1000</v>
      </c>
      <c r="O65" s="29"/>
      <c r="P65" s="29"/>
      <c r="Q65" s="29"/>
      <c r="R65" s="29"/>
      <c r="S65" s="29"/>
      <c r="T65" s="29" t="s">
        <v>312</v>
      </c>
      <c r="U65" s="68">
        <v>43191</v>
      </c>
      <c r="V65" s="68">
        <v>43435</v>
      </c>
      <c r="W65" s="30" t="s">
        <v>313</v>
      </c>
    </row>
    <row r="66" spans="1:23" ht="83.25" customHeight="1">
      <c r="A66" s="29">
        <v>48</v>
      </c>
      <c r="B66" s="30" t="s">
        <v>314</v>
      </c>
      <c r="C66" s="29" t="s">
        <v>315</v>
      </c>
      <c r="D66" s="29" t="s">
        <v>277</v>
      </c>
      <c r="E66" s="32" t="s">
        <v>316</v>
      </c>
      <c r="F66" s="29"/>
      <c r="G66" s="29"/>
      <c r="H66" s="29">
        <v>700</v>
      </c>
      <c r="I66" s="56"/>
      <c r="J66" s="56"/>
      <c r="K66" s="33" t="s">
        <v>317</v>
      </c>
      <c r="L66" s="28" t="s">
        <v>176</v>
      </c>
      <c r="M66" s="29">
        <v>700</v>
      </c>
      <c r="N66" s="29">
        <v>700</v>
      </c>
      <c r="O66" s="29"/>
      <c r="P66" s="29"/>
      <c r="Q66" s="29"/>
      <c r="R66" s="29"/>
      <c r="S66" s="29"/>
      <c r="T66" s="29" t="s">
        <v>306</v>
      </c>
      <c r="U66" s="68">
        <v>43070</v>
      </c>
      <c r="V66" s="68">
        <v>43221</v>
      </c>
      <c r="W66" s="30"/>
    </row>
    <row r="67" spans="1:23" ht="61.5" customHeight="1">
      <c r="A67" s="29">
        <v>49</v>
      </c>
      <c r="B67" s="30" t="s">
        <v>318</v>
      </c>
      <c r="C67" s="29" t="s">
        <v>71</v>
      </c>
      <c r="D67" s="29" t="s">
        <v>277</v>
      </c>
      <c r="E67" s="30" t="s">
        <v>319</v>
      </c>
      <c r="F67" s="31"/>
      <c r="G67" s="31"/>
      <c r="H67" s="29">
        <v>1000</v>
      </c>
      <c r="I67" s="56"/>
      <c r="J67" s="56"/>
      <c r="K67" s="30" t="s">
        <v>320</v>
      </c>
      <c r="L67" s="28" t="s">
        <v>65</v>
      </c>
      <c r="M67" s="51">
        <v>1000</v>
      </c>
      <c r="N67" s="51">
        <v>1000</v>
      </c>
      <c r="O67" s="51"/>
      <c r="P67" s="51"/>
      <c r="Q67" s="51"/>
      <c r="R67" s="51"/>
      <c r="S67" s="51"/>
      <c r="T67" s="29" t="s">
        <v>306</v>
      </c>
      <c r="U67" s="68">
        <v>43160</v>
      </c>
      <c r="V67" s="68">
        <v>43435</v>
      </c>
      <c r="W67" s="30" t="s">
        <v>321</v>
      </c>
    </row>
    <row r="68" spans="1:23" s="1" customFormat="1" ht="59.25" customHeight="1">
      <c r="A68" s="29">
        <v>50</v>
      </c>
      <c r="B68" s="30" t="s">
        <v>322</v>
      </c>
      <c r="C68" s="29" t="s">
        <v>323</v>
      </c>
      <c r="D68" s="29" t="s">
        <v>277</v>
      </c>
      <c r="E68" s="30" t="s">
        <v>324</v>
      </c>
      <c r="F68" s="31"/>
      <c r="G68" s="31"/>
      <c r="H68" s="29">
        <v>3000</v>
      </c>
      <c r="I68" s="56"/>
      <c r="J68" s="56"/>
      <c r="K68" s="30" t="s">
        <v>325</v>
      </c>
      <c r="L68" s="28"/>
      <c r="M68" s="51">
        <v>1000</v>
      </c>
      <c r="N68" s="51"/>
      <c r="O68" s="51">
        <v>1000</v>
      </c>
      <c r="P68" s="51"/>
      <c r="Q68" s="51"/>
      <c r="R68" s="51"/>
      <c r="S68" s="51"/>
      <c r="T68" s="29" t="s">
        <v>59</v>
      </c>
      <c r="U68" s="68"/>
      <c r="V68" s="68"/>
      <c r="W68" s="30"/>
    </row>
    <row r="69" spans="1:23" s="1" customFormat="1" ht="142.5" customHeight="1">
      <c r="A69" s="29">
        <v>51</v>
      </c>
      <c r="B69" s="30" t="s">
        <v>326</v>
      </c>
      <c r="C69" s="29" t="s">
        <v>22</v>
      </c>
      <c r="D69" s="29" t="s">
        <v>277</v>
      </c>
      <c r="E69" s="30" t="s">
        <v>327</v>
      </c>
      <c r="F69" s="31" t="s">
        <v>92</v>
      </c>
      <c r="G69" s="31" t="s">
        <v>328</v>
      </c>
      <c r="H69" s="29">
        <v>2300</v>
      </c>
      <c r="I69" s="56"/>
      <c r="J69" s="56"/>
      <c r="K69" s="30" t="s">
        <v>329</v>
      </c>
      <c r="L69" s="28"/>
      <c r="M69" s="51">
        <v>2300</v>
      </c>
      <c r="N69" s="51"/>
      <c r="O69" s="51">
        <v>2300</v>
      </c>
      <c r="P69" s="51"/>
      <c r="Q69" s="51"/>
      <c r="R69" s="51"/>
      <c r="S69" s="51"/>
      <c r="T69" s="29" t="s">
        <v>113</v>
      </c>
      <c r="U69" s="68" t="s">
        <v>330</v>
      </c>
      <c r="V69" s="68" t="s">
        <v>114</v>
      </c>
      <c r="W69" s="30"/>
    </row>
    <row r="70" spans="1:23" ht="110.25" customHeight="1">
      <c r="A70" s="29">
        <v>52</v>
      </c>
      <c r="B70" s="28" t="s">
        <v>331</v>
      </c>
      <c r="C70" s="29" t="s">
        <v>332</v>
      </c>
      <c r="D70" s="29" t="s">
        <v>277</v>
      </c>
      <c r="E70" s="28" t="s">
        <v>333</v>
      </c>
      <c r="F70" s="29" t="s">
        <v>35</v>
      </c>
      <c r="G70" s="29" t="s">
        <v>334</v>
      </c>
      <c r="H70" s="29">
        <v>13000</v>
      </c>
      <c r="I70" s="29"/>
      <c r="J70" s="29"/>
      <c r="K70" s="28"/>
      <c r="L70" s="28" t="s">
        <v>335</v>
      </c>
      <c r="M70" s="29">
        <v>8000</v>
      </c>
      <c r="N70" s="29"/>
      <c r="O70" s="29">
        <v>8000</v>
      </c>
      <c r="P70" s="29"/>
      <c r="Q70" s="29"/>
      <c r="R70" s="29"/>
      <c r="S70" s="29"/>
      <c r="T70" s="29" t="s">
        <v>59</v>
      </c>
      <c r="U70" s="68">
        <v>43160</v>
      </c>
      <c r="V70" s="68">
        <v>43891</v>
      </c>
      <c r="W70" s="28" t="s">
        <v>129</v>
      </c>
    </row>
    <row r="71" spans="1:23" ht="111" customHeight="1">
      <c r="A71" s="29">
        <v>53</v>
      </c>
      <c r="B71" s="28" t="s">
        <v>336</v>
      </c>
      <c r="C71" s="29" t="s">
        <v>337</v>
      </c>
      <c r="D71" s="29" t="s">
        <v>277</v>
      </c>
      <c r="E71" s="28" t="s">
        <v>338</v>
      </c>
      <c r="F71" s="29" t="s">
        <v>104</v>
      </c>
      <c r="G71" s="29" t="s">
        <v>339</v>
      </c>
      <c r="H71" s="29">
        <v>9000</v>
      </c>
      <c r="I71" s="29"/>
      <c r="J71" s="29"/>
      <c r="K71" s="28"/>
      <c r="L71" s="28" t="s">
        <v>340</v>
      </c>
      <c r="M71" s="29">
        <v>9000</v>
      </c>
      <c r="N71" s="29"/>
      <c r="O71" s="29">
        <v>9000</v>
      </c>
      <c r="P71" s="29"/>
      <c r="Q71" s="29"/>
      <c r="R71" s="29"/>
      <c r="S71" s="29"/>
      <c r="T71" s="29" t="s">
        <v>59</v>
      </c>
      <c r="U71" s="68">
        <v>43221</v>
      </c>
      <c r="V71" s="68">
        <v>43497</v>
      </c>
      <c r="W71" s="28" t="s">
        <v>341</v>
      </c>
    </row>
    <row r="72" spans="1:23" ht="106.5" customHeight="1">
      <c r="A72" s="29">
        <v>54</v>
      </c>
      <c r="B72" s="28" t="s">
        <v>342</v>
      </c>
      <c r="C72" s="29" t="s">
        <v>337</v>
      </c>
      <c r="D72" s="29" t="s">
        <v>277</v>
      </c>
      <c r="E72" s="28" t="s">
        <v>343</v>
      </c>
      <c r="F72" s="29" t="s">
        <v>104</v>
      </c>
      <c r="G72" s="29" t="s">
        <v>339</v>
      </c>
      <c r="H72" s="29">
        <v>7000</v>
      </c>
      <c r="I72" s="29"/>
      <c r="J72" s="29"/>
      <c r="K72" s="28"/>
      <c r="L72" s="28" t="s">
        <v>340</v>
      </c>
      <c r="M72" s="29">
        <v>7000</v>
      </c>
      <c r="N72" s="29"/>
      <c r="O72" s="29">
        <v>7000</v>
      </c>
      <c r="P72" s="29"/>
      <c r="Q72" s="29"/>
      <c r="R72" s="29"/>
      <c r="S72" s="29"/>
      <c r="T72" s="29" t="s">
        <v>59</v>
      </c>
      <c r="U72" s="68">
        <v>43221</v>
      </c>
      <c r="V72" s="68">
        <v>43497</v>
      </c>
      <c r="W72" s="28" t="s">
        <v>341</v>
      </c>
    </row>
    <row r="73" spans="1:23" ht="20.25" customHeight="1">
      <c r="A73" s="35" t="s">
        <v>344</v>
      </c>
      <c r="B73" s="36"/>
      <c r="C73" s="36"/>
      <c r="D73" s="36"/>
      <c r="E73" s="37"/>
      <c r="F73" s="38"/>
      <c r="G73" s="38"/>
      <c r="H73" s="38">
        <f>SUM(H74:H84)</f>
        <v>124196.7165</v>
      </c>
      <c r="I73" s="38">
        <f aca="true" t="shared" si="6" ref="I73:P73">SUM(I74:I84)</f>
        <v>8077.650000000001</v>
      </c>
      <c r="J73" s="38">
        <f t="shared" si="6"/>
        <v>17258</v>
      </c>
      <c r="K73" s="38"/>
      <c r="L73" s="38"/>
      <c r="M73" s="38">
        <f t="shared" si="6"/>
        <v>48067.856499999994</v>
      </c>
      <c r="N73" s="38">
        <f t="shared" si="6"/>
        <v>4400</v>
      </c>
      <c r="O73" s="38">
        <f t="shared" si="6"/>
        <v>43667.856499999994</v>
      </c>
      <c r="P73" s="38">
        <f t="shared" si="6"/>
        <v>0</v>
      </c>
      <c r="Q73" s="38"/>
      <c r="R73" s="38"/>
      <c r="S73" s="38"/>
      <c r="T73" s="38"/>
      <c r="U73" s="63"/>
      <c r="V73" s="29"/>
      <c r="W73" s="28"/>
    </row>
    <row r="74" spans="1:23" ht="78" customHeight="1">
      <c r="A74" s="77">
        <v>55</v>
      </c>
      <c r="B74" s="28" t="s">
        <v>345</v>
      </c>
      <c r="C74" s="29" t="s">
        <v>346</v>
      </c>
      <c r="D74" s="29" t="s">
        <v>277</v>
      </c>
      <c r="E74" s="40" t="s">
        <v>347</v>
      </c>
      <c r="F74" s="29" t="s">
        <v>92</v>
      </c>
      <c r="G74" s="29" t="s">
        <v>348</v>
      </c>
      <c r="H74" s="29">
        <v>681.9665</v>
      </c>
      <c r="I74" s="29"/>
      <c r="J74" s="29"/>
      <c r="K74" s="28"/>
      <c r="L74" s="28" t="s">
        <v>349</v>
      </c>
      <c r="M74" s="29">
        <v>681.9665</v>
      </c>
      <c r="N74" s="29"/>
      <c r="O74" s="29">
        <v>681.9665</v>
      </c>
      <c r="P74" s="29"/>
      <c r="Q74" s="29"/>
      <c r="R74" s="29"/>
      <c r="S74" s="29"/>
      <c r="T74" s="29" t="s">
        <v>59</v>
      </c>
      <c r="U74" s="68">
        <v>43101</v>
      </c>
      <c r="V74" s="68">
        <v>43374</v>
      </c>
      <c r="W74" s="28"/>
    </row>
    <row r="75" spans="1:23" s="6" customFormat="1" ht="228.75" customHeight="1">
      <c r="A75" s="29">
        <v>56</v>
      </c>
      <c r="B75" s="28" t="s">
        <v>350</v>
      </c>
      <c r="C75" s="29" t="s">
        <v>351</v>
      </c>
      <c r="D75" s="29" t="s">
        <v>277</v>
      </c>
      <c r="E75" s="28" t="s">
        <v>352</v>
      </c>
      <c r="F75" s="29" t="s">
        <v>35</v>
      </c>
      <c r="G75" s="29" t="s">
        <v>353</v>
      </c>
      <c r="H75" s="29">
        <v>57276.81</v>
      </c>
      <c r="I75" s="29">
        <v>4770.1</v>
      </c>
      <c r="J75" s="29">
        <v>14000</v>
      </c>
      <c r="K75" s="28" t="s">
        <v>354</v>
      </c>
      <c r="L75" s="28" t="s">
        <v>355</v>
      </c>
      <c r="M75" s="29">
        <v>20000</v>
      </c>
      <c r="N75" s="29"/>
      <c r="O75" s="29">
        <v>20000</v>
      </c>
      <c r="P75" s="29"/>
      <c r="Q75" s="29"/>
      <c r="R75" s="29"/>
      <c r="S75" s="29"/>
      <c r="T75" s="29" t="s">
        <v>38</v>
      </c>
      <c r="U75" s="68">
        <v>43191</v>
      </c>
      <c r="V75" s="68">
        <v>43922</v>
      </c>
      <c r="W75" s="67"/>
    </row>
    <row r="76" spans="1:23" s="5" customFormat="1" ht="60" customHeight="1">
      <c r="A76" s="29">
        <v>57</v>
      </c>
      <c r="B76" s="28" t="s">
        <v>356</v>
      </c>
      <c r="C76" s="29" t="s">
        <v>357</v>
      </c>
      <c r="D76" s="29" t="s">
        <v>277</v>
      </c>
      <c r="E76" s="28" t="s">
        <v>358</v>
      </c>
      <c r="F76" s="29" t="s">
        <v>35</v>
      </c>
      <c r="G76" s="29" t="s">
        <v>359</v>
      </c>
      <c r="H76" s="29">
        <v>685.89</v>
      </c>
      <c r="I76" s="29">
        <v>21.75</v>
      </c>
      <c r="J76" s="29">
        <v>200</v>
      </c>
      <c r="K76" s="28" t="s">
        <v>360</v>
      </c>
      <c r="L76" s="28" t="s">
        <v>65</v>
      </c>
      <c r="M76" s="29">
        <v>685.89</v>
      </c>
      <c r="N76" s="29"/>
      <c r="O76" s="29">
        <v>685.89</v>
      </c>
      <c r="P76" s="29"/>
      <c r="Q76" s="29"/>
      <c r="R76" s="29"/>
      <c r="S76" s="29"/>
      <c r="T76" s="29" t="s">
        <v>59</v>
      </c>
      <c r="U76" s="68">
        <v>43160</v>
      </c>
      <c r="V76" s="68">
        <v>43435</v>
      </c>
      <c r="W76" s="74"/>
    </row>
    <row r="77" spans="1:23" s="5" customFormat="1" ht="61.5" customHeight="1">
      <c r="A77" s="29">
        <v>58</v>
      </c>
      <c r="B77" s="28" t="s">
        <v>361</v>
      </c>
      <c r="C77" s="29" t="s">
        <v>361</v>
      </c>
      <c r="D77" s="29" t="s">
        <v>277</v>
      </c>
      <c r="E77" s="28" t="s">
        <v>362</v>
      </c>
      <c r="F77" s="29" t="s">
        <v>92</v>
      </c>
      <c r="G77" s="29" t="s">
        <v>363</v>
      </c>
      <c r="H77" s="29">
        <v>4000</v>
      </c>
      <c r="I77" s="29">
        <v>427.8</v>
      </c>
      <c r="J77" s="29">
        <v>200</v>
      </c>
      <c r="K77" s="28" t="s">
        <v>364</v>
      </c>
      <c r="L77" s="28" t="s">
        <v>365</v>
      </c>
      <c r="M77" s="29">
        <v>2000</v>
      </c>
      <c r="N77" s="29"/>
      <c r="O77" s="29">
        <v>2000</v>
      </c>
      <c r="P77" s="29"/>
      <c r="Q77" s="29"/>
      <c r="R77" s="29"/>
      <c r="S77" s="29"/>
      <c r="T77" s="29" t="s">
        <v>59</v>
      </c>
      <c r="U77" s="68">
        <v>43344</v>
      </c>
      <c r="V77" s="68">
        <v>44075</v>
      </c>
      <c r="W77" s="74"/>
    </row>
    <row r="78" spans="1:23" s="9" customFormat="1" ht="55.5" customHeight="1">
      <c r="A78" s="29">
        <v>59</v>
      </c>
      <c r="B78" s="28" t="s">
        <v>366</v>
      </c>
      <c r="C78" s="29" t="s">
        <v>367</v>
      </c>
      <c r="D78" s="29" t="s">
        <v>277</v>
      </c>
      <c r="E78" s="28" t="s">
        <v>368</v>
      </c>
      <c r="F78" s="28"/>
      <c r="G78" s="28"/>
      <c r="H78" s="29">
        <v>3200</v>
      </c>
      <c r="I78" s="28"/>
      <c r="J78" s="28"/>
      <c r="K78" s="28" t="s">
        <v>369</v>
      </c>
      <c r="L78" s="28" t="s">
        <v>65</v>
      </c>
      <c r="M78" s="29">
        <v>3200</v>
      </c>
      <c r="N78" s="29">
        <v>3200</v>
      </c>
      <c r="O78" s="28"/>
      <c r="P78" s="28"/>
      <c r="Q78" s="28"/>
      <c r="R78" s="28"/>
      <c r="S78" s="28"/>
      <c r="T78" s="29" t="s">
        <v>370</v>
      </c>
      <c r="U78" s="68">
        <v>43282</v>
      </c>
      <c r="V78" s="68">
        <v>43435</v>
      </c>
      <c r="W78" s="69" t="s">
        <v>371</v>
      </c>
    </row>
    <row r="79" spans="1:23" s="9" customFormat="1" ht="84.75" customHeight="1">
      <c r="A79" s="29">
        <v>60</v>
      </c>
      <c r="B79" s="34" t="s">
        <v>372</v>
      </c>
      <c r="C79" s="39" t="s">
        <v>373</v>
      </c>
      <c r="D79" s="29" t="s">
        <v>277</v>
      </c>
      <c r="E79" s="40" t="s">
        <v>374</v>
      </c>
      <c r="F79" s="29" t="s">
        <v>92</v>
      </c>
      <c r="G79" s="29" t="s">
        <v>375</v>
      </c>
      <c r="H79" s="29">
        <v>7500</v>
      </c>
      <c r="I79" s="29"/>
      <c r="J79" s="29"/>
      <c r="K79" s="28"/>
      <c r="L79" s="28" t="s">
        <v>376</v>
      </c>
      <c r="M79" s="29">
        <v>2500</v>
      </c>
      <c r="N79" s="29"/>
      <c r="O79" s="29">
        <v>2500</v>
      </c>
      <c r="P79" s="29"/>
      <c r="Q79" s="29"/>
      <c r="R79" s="29"/>
      <c r="S79" s="29"/>
      <c r="T79" s="29" t="s">
        <v>59</v>
      </c>
      <c r="U79" s="72">
        <v>43160</v>
      </c>
      <c r="V79" s="68">
        <v>43466</v>
      </c>
      <c r="W79" s="30"/>
    </row>
    <row r="80" spans="1:23" ht="168" customHeight="1">
      <c r="A80" s="29">
        <v>61</v>
      </c>
      <c r="B80" s="54" t="s">
        <v>377</v>
      </c>
      <c r="C80" s="29" t="s">
        <v>188</v>
      </c>
      <c r="D80" s="29" t="s">
        <v>277</v>
      </c>
      <c r="E80" s="28" t="s">
        <v>378</v>
      </c>
      <c r="F80" s="29" t="s">
        <v>92</v>
      </c>
      <c r="G80" s="29" t="s">
        <v>379</v>
      </c>
      <c r="H80" s="29">
        <v>2351</v>
      </c>
      <c r="I80" s="29">
        <v>508</v>
      </c>
      <c r="J80" s="29">
        <v>508</v>
      </c>
      <c r="K80" s="28" t="s">
        <v>380</v>
      </c>
      <c r="L80" s="28" t="s">
        <v>381</v>
      </c>
      <c r="M80" s="75">
        <v>1200</v>
      </c>
      <c r="N80" s="75"/>
      <c r="O80" s="75">
        <v>1200</v>
      </c>
      <c r="P80" s="75"/>
      <c r="Q80" s="75"/>
      <c r="R80" s="75"/>
      <c r="S80" s="75"/>
      <c r="T80" s="29" t="s">
        <v>59</v>
      </c>
      <c r="U80" s="68">
        <v>43191</v>
      </c>
      <c r="V80" s="68">
        <v>43435</v>
      </c>
      <c r="W80" s="69" t="s">
        <v>382</v>
      </c>
    </row>
    <row r="81" spans="1:23" ht="120.75" customHeight="1">
      <c r="A81" s="29">
        <v>62</v>
      </c>
      <c r="B81" s="28" t="s">
        <v>383</v>
      </c>
      <c r="C81" s="29" t="s">
        <v>384</v>
      </c>
      <c r="D81" s="29" t="s">
        <v>277</v>
      </c>
      <c r="E81" s="28" t="s">
        <v>385</v>
      </c>
      <c r="F81" s="29" t="s">
        <v>35</v>
      </c>
      <c r="G81" s="29" t="s">
        <v>386</v>
      </c>
      <c r="H81" s="29">
        <v>21235.05</v>
      </c>
      <c r="I81" s="29">
        <v>2350</v>
      </c>
      <c r="J81" s="29">
        <v>2350</v>
      </c>
      <c r="K81" s="28" t="s">
        <v>387</v>
      </c>
      <c r="L81" s="28" t="s">
        <v>254</v>
      </c>
      <c r="M81" s="29">
        <v>15000</v>
      </c>
      <c r="N81" s="29"/>
      <c r="O81" s="29">
        <v>15000</v>
      </c>
      <c r="P81" s="29"/>
      <c r="Q81" s="29"/>
      <c r="R81" s="29"/>
      <c r="S81" s="29"/>
      <c r="T81" s="29" t="s">
        <v>38</v>
      </c>
      <c r="U81" s="68" t="s">
        <v>301</v>
      </c>
      <c r="V81" s="68" t="s">
        <v>388</v>
      </c>
      <c r="W81" s="69"/>
    </row>
    <row r="82" spans="1:23" ht="121.5" customHeight="1">
      <c r="A82" s="29">
        <v>63</v>
      </c>
      <c r="B82" s="28" t="s">
        <v>389</v>
      </c>
      <c r="C82" s="29" t="s">
        <v>390</v>
      </c>
      <c r="D82" s="29" t="s">
        <v>277</v>
      </c>
      <c r="E82" s="28" t="s">
        <v>391</v>
      </c>
      <c r="F82" s="29" t="s">
        <v>92</v>
      </c>
      <c r="G82" s="29" t="s">
        <v>392</v>
      </c>
      <c r="H82" s="29">
        <v>600</v>
      </c>
      <c r="I82" s="29"/>
      <c r="J82" s="29"/>
      <c r="K82" s="28"/>
      <c r="L82" s="28" t="s">
        <v>393</v>
      </c>
      <c r="M82" s="29">
        <v>200</v>
      </c>
      <c r="N82" s="29">
        <v>200</v>
      </c>
      <c r="O82" s="29"/>
      <c r="P82" s="29"/>
      <c r="Q82" s="29"/>
      <c r="R82" s="29"/>
      <c r="S82" s="29"/>
      <c r="T82" s="29" t="s">
        <v>84</v>
      </c>
      <c r="U82" s="72">
        <v>43160</v>
      </c>
      <c r="V82" s="68">
        <v>43313</v>
      </c>
      <c r="W82" s="28" t="s">
        <v>394</v>
      </c>
    </row>
    <row r="83" spans="1:23" s="5" customFormat="1" ht="85.5" customHeight="1">
      <c r="A83" s="29">
        <v>64</v>
      </c>
      <c r="B83" s="34" t="s">
        <v>395</v>
      </c>
      <c r="C83" s="39" t="s">
        <v>396</v>
      </c>
      <c r="D83" s="29" t="s">
        <v>277</v>
      </c>
      <c r="E83" s="28" t="s">
        <v>397</v>
      </c>
      <c r="F83" s="29" t="s">
        <v>92</v>
      </c>
      <c r="G83" s="29" t="s">
        <v>398</v>
      </c>
      <c r="H83" s="29">
        <v>10166</v>
      </c>
      <c r="I83" s="29"/>
      <c r="J83" s="29"/>
      <c r="K83" s="28"/>
      <c r="L83" s="33"/>
      <c r="M83" s="29">
        <v>1600</v>
      </c>
      <c r="N83" s="29"/>
      <c r="O83" s="29">
        <v>1600</v>
      </c>
      <c r="P83" s="29"/>
      <c r="Q83" s="29"/>
      <c r="R83" s="29"/>
      <c r="S83" s="29"/>
      <c r="T83" s="29" t="s">
        <v>59</v>
      </c>
      <c r="U83" s="72"/>
      <c r="V83" s="68"/>
      <c r="W83" s="30" t="s">
        <v>399</v>
      </c>
    </row>
    <row r="84" spans="1:23" s="5" customFormat="1" ht="120" customHeight="1">
      <c r="A84" s="29">
        <v>65</v>
      </c>
      <c r="B84" s="34" t="s">
        <v>400</v>
      </c>
      <c r="C84" s="39" t="s">
        <v>401</v>
      </c>
      <c r="D84" s="29" t="s">
        <v>277</v>
      </c>
      <c r="E84" s="28" t="s">
        <v>402</v>
      </c>
      <c r="F84" s="29" t="s">
        <v>92</v>
      </c>
      <c r="G84" s="29" t="s">
        <v>403</v>
      </c>
      <c r="H84" s="29">
        <v>16500</v>
      </c>
      <c r="I84" s="29"/>
      <c r="J84" s="29"/>
      <c r="K84" s="65" t="s">
        <v>404</v>
      </c>
      <c r="L84" s="80" t="s">
        <v>405</v>
      </c>
      <c r="M84" s="29">
        <v>1000</v>
      </c>
      <c r="N84" s="29">
        <v>1000</v>
      </c>
      <c r="O84" s="29"/>
      <c r="P84" s="29"/>
      <c r="Q84" s="29"/>
      <c r="R84" s="29"/>
      <c r="S84" s="29"/>
      <c r="T84" s="29" t="s">
        <v>406</v>
      </c>
      <c r="U84" s="81">
        <v>43374</v>
      </c>
      <c r="V84" s="82">
        <v>44470</v>
      </c>
      <c r="W84" s="67"/>
    </row>
    <row r="85" spans="1:23" s="5" customFormat="1" ht="14.25">
      <c r="A85" s="22" t="s">
        <v>407</v>
      </c>
      <c r="B85" s="23"/>
      <c r="C85" s="23"/>
      <c r="D85" s="23"/>
      <c r="E85" s="24"/>
      <c r="F85" s="29"/>
      <c r="G85" s="29"/>
      <c r="H85" s="38">
        <f>SUM(H86:H87)</f>
        <v>119126</v>
      </c>
      <c r="I85" s="38">
        <f>SUM(I86:I87)</f>
        <v>34511</v>
      </c>
      <c r="J85" s="38">
        <f>SUM(J86:J87)</f>
        <v>34511</v>
      </c>
      <c r="K85" s="38"/>
      <c r="L85" s="38"/>
      <c r="M85" s="38">
        <f>SUM(M86:M87)</f>
        <v>24100</v>
      </c>
      <c r="N85" s="38">
        <f>SUM(N86:N87)</f>
        <v>0</v>
      </c>
      <c r="O85" s="38">
        <f>SUM(O86:O87)</f>
        <v>4100</v>
      </c>
      <c r="P85" s="38">
        <f>SUM(P86:P87)</f>
        <v>20000</v>
      </c>
      <c r="Q85" s="38"/>
      <c r="R85" s="38"/>
      <c r="S85" s="38"/>
      <c r="T85" s="38"/>
      <c r="U85" s="72"/>
      <c r="V85" s="68"/>
      <c r="W85" s="67"/>
    </row>
    <row r="86" spans="1:23" ht="115.5" customHeight="1">
      <c r="A86" s="29">
        <v>66</v>
      </c>
      <c r="B86" s="28" t="s">
        <v>408</v>
      </c>
      <c r="C86" s="29" t="s">
        <v>226</v>
      </c>
      <c r="D86" s="29" t="s">
        <v>277</v>
      </c>
      <c r="E86" s="28" t="s">
        <v>409</v>
      </c>
      <c r="F86" s="29" t="s">
        <v>104</v>
      </c>
      <c r="G86" s="29" t="s">
        <v>410</v>
      </c>
      <c r="H86" s="29">
        <v>114146</v>
      </c>
      <c r="I86" s="29">
        <v>34511</v>
      </c>
      <c r="J86" s="29">
        <v>34511</v>
      </c>
      <c r="K86" s="28" t="s">
        <v>411</v>
      </c>
      <c r="L86" s="28" t="s">
        <v>412</v>
      </c>
      <c r="M86" s="29">
        <v>20000</v>
      </c>
      <c r="N86" s="29"/>
      <c r="O86" s="29"/>
      <c r="P86" s="29">
        <v>20000</v>
      </c>
      <c r="Q86" s="29"/>
      <c r="R86" s="29"/>
      <c r="S86" s="29"/>
      <c r="T86" s="29" t="s">
        <v>59</v>
      </c>
      <c r="U86" s="68">
        <v>43252</v>
      </c>
      <c r="V86" s="68">
        <v>44166</v>
      </c>
      <c r="W86" s="28"/>
    </row>
    <row r="87" spans="1:23" ht="228" customHeight="1">
      <c r="A87" s="29">
        <v>67</v>
      </c>
      <c r="B87" s="28" t="s">
        <v>413</v>
      </c>
      <c r="C87" s="29" t="s">
        <v>414</v>
      </c>
      <c r="D87" s="29" t="s">
        <v>277</v>
      </c>
      <c r="E87" s="69" t="s">
        <v>415</v>
      </c>
      <c r="F87" s="29" t="s">
        <v>294</v>
      </c>
      <c r="G87" s="29"/>
      <c r="H87" s="29">
        <v>4980</v>
      </c>
      <c r="I87" s="29"/>
      <c r="J87" s="29"/>
      <c r="K87" s="28"/>
      <c r="L87" s="28" t="s">
        <v>65</v>
      </c>
      <c r="M87" s="29">
        <v>4100</v>
      </c>
      <c r="N87" s="29"/>
      <c r="O87" s="29">
        <v>4100</v>
      </c>
      <c r="P87" s="29"/>
      <c r="Q87" s="29"/>
      <c r="R87" s="29"/>
      <c r="S87" s="29"/>
      <c r="T87" s="29" t="s">
        <v>59</v>
      </c>
      <c r="U87" s="68">
        <v>43101</v>
      </c>
      <c r="V87" s="68">
        <v>43435</v>
      </c>
      <c r="W87" s="28" t="s">
        <v>416</v>
      </c>
    </row>
    <row r="88" spans="1:23" ht="14.25" customHeight="1">
      <c r="A88" s="22" t="s">
        <v>417</v>
      </c>
      <c r="B88" s="23"/>
      <c r="C88" s="23"/>
      <c r="D88" s="23"/>
      <c r="E88" s="24"/>
      <c r="F88" s="29"/>
      <c r="G88" s="29"/>
      <c r="H88" s="38">
        <f>SUM(H89:H89)</f>
        <v>950000</v>
      </c>
      <c r="I88" s="38">
        <f aca="true" t="shared" si="7" ref="I88:P88">SUM(I89:I89)</f>
        <v>14400</v>
      </c>
      <c r="J88" s="38">
        <f t="shared" si="7"/>
        <v>45000</v>
      </c>
      <c r="K88" s="38"/>
      <c r="L88" s="38"/>
      <c r="M88" s="38">
        <f t="shared" si="7"/>
        <v>110000</v>
      </c>
      <c r="N88" s="38">
        <f t="shared" si="7"/>
        <v>0</v>
      </c>
      <c r="O88" s="38">
        <f t="shared" si="7"/>
        <v>110000</v>
      </c>
      <c r="P88" s="38">
        <f t="shared" si="7"/>
        <v>0</v>
      </c>
      <c r="Q88" s="38"/>
      <c r="R88" s="38"/>
      <c r="S88" s="38"/>
      <c r="T88" s="38"/>
      <c r="U88" s="68"/>
      <c r="V88" s="68"/>
      <c r="W88" s="28"/>
    </row>
    <row r="89" spans="1:23" s="10" customFormat="1" ht="213.75" customHeight="1">
      <c r="A89" s="29">
        <v>68</v>
      </c>
      <c r="B89" s="28" t="s">
        <v>418</v>
      </c>
      <c r="C89" s="29" t="s">
        <v>419</v>
      </c>
      <c r="D89" s="29" t="s">
        <v>277</v>
      </c>
      <c r="E89" s="28" t="s">
        <v>420</v>
      </c>
      <c r="F89" s="29" t="s">
        <v>35</v>
      </c>
      <c r="G89" s="29" t="s">
        <v>421</v>
      </c>
      <c r="H89" s="29">
        <v>950000</v>
      </c>
      <c r="I89" s="29">
        <v>14400</v>
      </c>
      <c r="J89" s="29">
        <v>45000</v>
      </c>
      <c r="K89" s="28" t="s">
        <v>422</v>
      </c>
      <c r="L89" s="28" t="s">
        <v>423</v>
      </c>
      <c r="M89" s="29">
        <v>110000</v>
      </c>
      <c r="N89" s="29"/>
      <c r="O89" s="29">
        <v>110000</v>
      </c>
      <c r="P89" s="29"/>
      <c r="Q89" s="29"/>
      <c r="R89" s="29"/>
      <c r="S89" s="29"/>
      <c r="T89" s="29" t="s">
        <v>38</v>
      </c>
      <c r="U89" s="68">
        <v>43221</v>
      </c>
      <c r="V89" s="68">
        <v>45108</v>
      </c>
      <c r="W89" s="30" t="s">
        <v>424</v>
      </c>
    </row>
    <row r="90" spans="1:23" ht="25.5" customHeight="1">
      <c r="A90" s="35" t="s">
        <v>425</v>
      </c>
      <c r="B90" s="36"/>
      <c r="C90" s="36"/>
      <c r="D90" s="36"/>
      <c r="E90" s="37"/>
      <c r="F90" s="38"/>
      <c r="G90" s="38"/>
      <c r="H90" s="38">
        <f>SUM(H91:H93)</f>
        <v>8251</v>
      </c>
      <c r="I90" s="38">
        <f aca="true" t="shared" si="8" ref="I90:P90">SUM(I91:I93)</f>
        <v>400</v>
      </c>
      <c r="J90" s="38">
        <f t="shared" si="8"/>
        <v>400</v>
      </c>
      <c r="K90" s="38"/>
      <c r="L90" s="38"/>
      <c r="M90" s="38">
        <f t="shared" si="8"/>
        <v>4541</v>
      </c>
      <c r="N90" s="38">
        <f t="shared" si="8"/>
        <v>4541</v>
      </c>
      <c r="O90" s="38">
        <f t="shared" si="8"/>
        <v>0</v>
      </c>
      <c r="P90" s="38">
        <f t="shared" si="8"/>
        <v>0</v>
      </c>
      <c r="Q90" s="38"/>
      <c r="R90" s="38"/>
      <c r="S90" s="38"/>
      <c r="T90" s="38"/>
      <c r="U90" s="63"/>
      <c r="V90" s="29"/>
      <c r="W90" s="28"/>
    </row>
    <row r="91" spans="1:23" ht="128.25">
      <c r="A91" s="29">
        <v>69</v>
      </c>
      <c r="B91" s="28" t="s">
        <v>426</v>
      </c>
      <c r="C91" s="29" t="s">
        <v>427</v>
      </c>
      <c r="D91" s="29" t="s">
        <v>277</v>
      </c>
      <c r="E91" s="28" t="s">
        <v>428</v>
      </c>
      <c r="F91" s="29" t="s">
        <v>92</v>
      </c>
      <c r="G91" s="29" t="s">
        <v>429</v>
      </c>
      <c r="H91" s="29">
        <v>1500</v>
      </c>
      <c r="I91" s="29">
        <v>150</v>
      </c>
      <c r="J91" s="29">
        <v>150</v>
      </c>
      <c r="K91" s="28" t="s">
        <v>430</v>
      </c>
      <c r="L91" s="28" t="s">
        <v>431</v>
      </c>
      <c r="M91" s="29">
        <v>400</v>
      </c>
      <c r="N91" s="29">
        <v>400</v>
      </c>
      <c r="O91" s="29"/>
      <c r="P91" s="29"/>
      <c r="Q91" s="29"/>
      <c r="R91" s="29"/>
      <c r="S91" s="29"/>
      <c r="T91" s="29" t="s">
        <v>84</v>
      </c>
      <c r="U91" s="68">
        <v>43435</v>
      </c>
      <c r="V91" s="68">
        <v>44166</v>
      </c>
      <c r="W91" s="28" t="s">
        <v>432</v>
      </c>
    </row>
    <row r="92" spans="1:23" s="8" customFormat="1" ht="173.25" customHeight="1">
      <c r="A92" s="29">
        <v>70</v>
      </c>
      <c r="B92" s="30" t="s">
        <v>433</v>
      </c>
      <c r="C92" s="31" t="s">
        <v>434</v>
      </c>
      <c r="D92" s="29" t="s">
        <v>277</v>
      </c>
      <c r="E92" s="30" t="s">
        <v>435</v>
      </c>
      <c r="F92" s="29" t="s">
        <v>92</v>
      </c>
      <c r="G92" s="29" t="s">
        <v>436</v>
      </c>
      <c r="H92" s="29">
        <v>4610</v>
      </c>
      <c r="I92" s="29">
        <v>100</v>
      </c>
      <c r="J92" s="29">
        <v>100</v>
      </c>
      <c r="K92" s="28"/>
      <c r="L92" s="28"/>
      <c r="M92" s="29">
        <v>2000</v>
      </c>
      <c r="N92" s="29">
        <v>2000</v>
      </c>
      <c r="O92" s="29"/>
      <c r="P92" s="29"/>
      <c r="Q92" s="29"/>
      <c r="R92" s="29"/>
      <c r="S92" s="29"/>
      <c r="T92" s="29" t="s">
        <v>437</v>
      </c>
      <c r="U92" s="68">
        <v>43160</v>
      </c>
      <c r="V92" s="68">
        <v>43435</v>
      </c>
      <c r="W92" s="30" t="s">
        <v>438</v>
      </c>
    </row>
    <row r="93" spans="1:23" s="11" customFormat="1" ht="204" customHeight="1">
      <c r="A93" s="27">
        <v>71</v>
      </c>
      <c r="B93" s="30" t="s">
        <v>439</v>
      </c>
      <c r="C93" s="31" t="s">
        <v>434</v>
      </c>
      <c r="D93" s="29" t="s">
        <v>277</v>
      </c>
      <c r="E93" s="30" t="s">
        <v>440</v>
      </c>
      <c r="F93" s="29" t="s">
        <v>92</v>
      </c>
      <c r="G93" s="29" t="s">
        <v>441</v>
      </c>
      <c r="H93" s="29">
        <v>2141</v>
      </c>
      <c r="I93" s="29">
        <v>150</v>
      </c>
      <c r="J93" s="29">
        <v>150</v>
      </c>
      <c r="K93" s="28"/>
      <c r="L93" s="28"/>
      <c r="M93" s="29">
        <v>2141</v>
      </c>
      <c r="N93" s="29">
        <v>2141</v>
      </c>
      <c r="O93" s="29"/>
      <c r="P93" s="29"/>
      <c r="Q93" s="29"/>
      <c r="R93" s="29"/>
      <c r="S93" s="29"/>
      <c r="T93" s="29" t="s">
        <v>437</v>
      </c>
      <c r="U93" s="68">
        <v>43101</v>
      </c>
      <c r="V93" s="68">
        <v>43435</v>
      </c>
      <c r="W93" s="30" t="s">
        <v>442</v>
      </c>
    </row>
    <row r="94" spans="1:23" ht="19.5" customHeight="1">
      <c r="A94" s="35" t="s">
        <v>443</v>
      </c>
      <c r="B94" s="36"/>
      <c r="C94" s="36"/>
      <c r="D94" s="36"/>
      <c r="E94" s="37"/>
      <c r="F94" s="29"/>
      <c r="G94" s="29"/>
      <c r="H94" s="38">
        <f>SUM(H95,H97,H99,H101)</f>
        <v>55864.5</v>
      </c>
      <c r="I94" s="38">
        <f aca="true" t="shared" si="9" ref="I94:P94">SUM(I95,I97,I99,I101)</f>
        <v>100</v>
      </c>
      <c r="J94" s="38">
        <f t="shared" si="9"/>
        <v>0</v>
      </c>
      <c r="K94" s="38"/>
      <c r="L94" s="38"/>
      <c r="M94" s="38">
        <f t="shared" si="9"/>
        <v>4500</v>
      </c>
      <c r="N94" s="38">
        <f t="shared" si="9"/>
        <v>1200</v>
      </c>
      <c r="O94" s="38">
        <f t="shared" si="9"/>
        <v>1300</v>
      </c>
      <c r="P94" s="38">
        <f t="shared" si="9"/>
        <v>2000</v>
      </c>
      <c r="Q94" s="38"/>
      <c r="R94" s="38"/>
      <c r="S94" s="38"/>
      <c r="T94" s="38"/>
      <c r="U94" s="83"/>
      <c r="V94" s="83"/>
      <c r="W94" s="84"/>
    </row>
    <row r="95" spans="1:23" ht="19.5" customHeight="1">
      <c r="A95" s="22" t="s">
        <v>444</v>
      </c>
      <c r="B95" s="23"/>
      <c r="C95" s="23"/>
      <c r="D95" s="23"/>
      <c r="E95" s="24"/>
      <c r="F95" s="29"/>
      <c r="G95" s="29"/>
      <c r="H95" s="38">
        <f>SUM(H96:H96)</f>
        <v>14284.5</v>
      </c>
      <c r="I95" s="38">
        <f aca="true" t="shared" si="10" ref="I95:P95">SUM(I96:I96)</f>
        <v>100</v>
      </c>
      <c r="J95" s="38">
        <f t="shared" si="10"/>
        <v>0</v>
      </c>
      <c r="K95" s="38"/>
      <c r="L95" s="38"/>
      <c r="M95" s="38">
        <f t="shared" si="10"/>
        <v>1000</v>
      </c>
      <c r="N95" s="38">
        <f t="shared" si="10"/>
        <v>0</v>
      </c>
      <c r="O95" s="38">
        <f t="shared" si="10"/>
        <v>1000</v>
      </c>
      <c r="P95" s="38">
        <f t="shared" si="10"/>
        <v>0</v>
      </c>
      <c r="Q95" s="38"/>
      <c r="R95" s="38"/>
      <c r="S95" s="38"/>
      <c r="T95" s="38"/>
      <c r="U95" s="83"/>
      <c r="V95" s="83"/>
      <c r="W95" s="84"/>
    </row>
    <row r="96" spans="1:23" s="1" customFormat="1" ht="71.25">
      <c r="A96" s="29">
        <v>72</v>
      </c>
      <c r="B96" s="30" t="s">
        <v>445</v>
      </c>
      <c r="C96" s="29" t="s">
        <v>71</v>
      </c>
      <c r="D96" s="28" t="s">
        <v>446</v>
      </c>
      <c r="E96" s="30" t="s">
        <v>447</v>
      </c>
      <c r="F96" s="29" t="s">
        <v>92</v>
      </c>
      <c r="G96" s="29" t="s">
        <v>448</v>
      </c>
      <c r="H96" s="29">
        <v>14284.5</v>
      </c>
      <c r="I96" s="51">
        <v>100</v>
      </c>
      <c r="J96" s="29"/>
      <c r="K96" s="30" t="s">
        <v>449</v>
      </c>
      <c r="L96" s="28" t="s">
        <v>450</v>
      </c>
      <c r="M96" s="29">
        <v>1000</v>
      </c>
      <c r="N96" s="29"/>
      <c r="O96" s="29">
        <v>1000</v>
      </c>
      <c r="P96" s="29"/>
      <c r="Q96" s="29"/>
      <c r="R96" s="29"/>
      <c r="S96" s="29"/>
      <c r="T96" s="29" t="s">
        <v>59</v>
      </c>
      <c r="U96" s="66"/>
      <c r="V96" s="68"/>
      <c r="W96" s="67"/>
    </row>
    <row r="97" spans="1:23" ht="24.75" customHeight="1">
      <c r="A97" s="35" t="s">
        <v>451</v>
      </c>
      <c r="B97" s="36"/>
      <c r="C97" s="36"/>
      <c r="D97" s="36"/>
      <c r="E97" s="37"/>
      <c r="F97" s="29"/>
      <c r="G97" s="29"/>
      <c r="H97" s="38">
        <f>SUM(H98:H98)</f>
        <v>7200</v>
      </c>
      <c r="I97" s="38">
        <f aca="true" t="shared" si="11" ref="I97:P97">SUM(I98:I98)</f>
        <v>0</v>
      </c>
      <c r="J97" s="38">
        <f t="shared" si="11"/>
        <v>0</v>
      </c>
      <c r="K97" s="38"/>
      <c r="L97" s="38"/>
      <c r="M97" s="38">
        <f t="shared" si="11"/>
        <v>300</v>
      </c>
      <c r="N97" s="38">
        <f t="shared" si="11"/>
        <v>0</v>
      </c>
      <c r="O97" s="38">
        <f t="shared" si="11"/>
        <v>300</v>
      </c>
      <c r="P97" s="38">
        <f t="shared" si="11"/>
        <v>0</v>
      </c>
      <c r="Q97" s="38"/>
      <c r="R97" s="38"/>
      <c r="S97" s="38"/>
      <c r="T97" s="29"/>
      <c r="U97" s="83"/>
      <c r="V97" s="83"/>
      <c r="W97" s="84"/>
    </row>
    <row r="98" spans="1:23" ht="85.5">
      <c r="A98" s="29">
        <v>73</v>
      </c>
      <c r="B98" s="28" t="s">
        <v>452</v>
      </c>
      <c r="C98" s="29" t="s">
        <v>452</v>
      </c>
      <c r="D98" s="28" t="s">
        <v>446</v>
      </c>
      <c r="E98" s="28" t="s">
        <v>453</v>
      </c>
      <c r="F98" s="29" t="s">
        <v>92</v>
      </c>
      <c r="G98" s="29" t="s">
        <v>454</v>
      </c>
      <c r="H98" s="29">
        <v>7200</v>
      </c>
      <c r="I98" s="29"/>
      <c r="J98" s="29"/>
      <c r="K98" s="28"/>
      <c r="L98" s="28" t="s">
        <v>455</v>
      </c>
      <c r="M98" s="29">
        <v>300</v>
      </c>
      <c r="N98" s="29"/>
      <c r="O98" s="29">
        <v>300</v>
      </c>
      <c r="P98" s="29"/>
      <c r="Q98" s="29"/>
      <c r="R98" s="29"/>
      <c r="S98" s="29"/>
      <c r="T98" s="29" t="s">
        <v>59</v>
      </c>
      <c r="U98" s="68"/>
      <c r="V98" s="68"/>
      <c r="W98" s="30" t="s">
        <v>456</v>
      </c>
    </row>
    <row r="99" spans="1:23" ht="14.25" customHeight="1">
      <c r="A99" s="22" t="s">
        <v>457</v>
      </c>
      <c r="B99" s="23"/>
      <c r="C99" s="23"/>
      <c r="D99" s="23"/>
      <c r="E99" s="24"/>
      <c r="F99" s="29"/>
      <c r="G99" s="29"/>
      <c r="H99" s="38">
        <f>SUM(H100:H100)</f>
        <v>28000</v>
      </c>
      <c r="I99" s="38">
        <f aca="true" t="shared" si="12" ref="I99:P99">SUM(I100:I100)</f>
        <v>0</v>
      </c>
      <c r="J99" s="38">
        <f t="shared" si="12"/>
        <v>0</v>
      </c>
      <c r="K99" s="38"/>
      <c r="L99" s="38"/>
      <c r="M99" s="38">
        <f t="shared" si="12"/>
        <v>2000</v>
      </c>
      <c r="N99" s="38">
        <f t="shared" si="12"/>
        <v>0</v>
      </c>
      <c r="O99" s="38">
        <f t="shared" si="12"/>
        <v>0</v>
      </c>
      <c r="P99" s="38">
        <f t="shared" si="12"/>
        <v>2000</v>
      </c>
      <c r="Q99" s="38"/>
      <c r="R99" s="38"/>
      <c r="S99" s="38"/>
      <c r="T99" s="29"/>
      <c r="U99" s="68"/>
      <c r="V99" s="68"/>
      <c r="W99" s="30"/>
    </row>
    <row r="100" spans="1:23" ht="71.25">
      <c r="A100" s="29">
        <v>74</v>
      </c>
      <c r="B100" s="28" t="s">
        <v>458</v>
      </c>
      <c r="C100" s="29" t="s">
        <v>23</v>
      </c>
      <c r="D100" s="29" t="s">
        <v>446</v>
      </c>
      <c r="E100" s="28" t="s">
        <v>459</v>
      </c>
      <c r="F100" s="29" t="s">
        <v>294</v>
      </c>
      <c r="G100" s="29"/>
      <c r="H100" s="29">
        <v>28000</v>
      </c>
      <c r="I100" s="29"/>
      <c r="J100" s="29"/>
      <c r="K100" s="28" t="s">
        <v>460</v>
      </c>
      <c r="L100" s="28" t="s">
        <v>461</v>
      </c>
      <c r="M100" s="29">
        <v>2000</v>
      </c>
      <c r="N100" s="29"/>
      <c r="O100" s="29"/>
      <c r="P100" s="29">
        <v>2000</v>
      </c>
      <c r="Q100" s="29"/>
      <c r="R100" s="29"/>
      <c r="S100" s="29"/>
      <c r="T100" s="29" t="s">
        <v>59</v>
      </c>
      <c r="U100" s="68"/>
      <c r="V100" s="68"/>
      <c r="W100" s="28"/>
    </row>
    <row r="101" spans="1:23" ht="24.75" customHeight="1">
      <c r="A101" s="35" t="s">
        <v>462</v>
      </c>
      <c r="B101" s="36"/>
      <c r="C101" s="36"/>
      <c r="D101" s="36"/>
      <c r="E101" s="37"/>
      <c r="F101" s="38"/>
      <c r="G101" s="38"/>
      <c r="H101" s="38">
        <f>SUM(H102:H102)</f>
        <v>6380</v>
      </c>
      <c r="I101" s="38">
        <f aca="true" t="shared" si="13" ref="I101:P101">SUM(I102:I102)</f>
        <v>0</v>
      </c>
      <c r="J101" s="38">
        <f t="shared" si="13"/>
        <v>0</v>
      </c>
      <c r="K101" s="38"/>
      <c r="L101" s="38"/>
      <c r="M101" s="38">
        <f t="shared" si="13"/>
        <v>1200</v>
      </c>
      <c r="N101" s="38">
        <f t="shared" si="13"/>
        <v>1200</v>
      </c>
      <c r="O101" s="38">
        <f t="shared" si="13"/>
        <v>0</v>
      </c>
      <c r="P101" s="38">
        <f t="shared" si="13"/>
        <v>0</v>
      </c>
      <c r="Q101" s="38"/>
      <c r="R101" s="38"/>
      <c r="S101" s="38"/>
      <c r="T101" s="38"/>
      <c r="U101" s="63"/>
      <c r="V101" s="29"/>
      <c r="W101" s="28"/>
    </row>
    <row r="102" spans="1:23" s="1" customFormat="1" ht="57">
      <c r="A102" s="29">
        <v>75</v>
      </c>
      <c r="B102" s="28" t="s">
        <v>463</v>
      </c>
      <c r="C102" s="29" t="s">
        <v>464</v>
      </c>
      <c r="D102" s="28" t="s">
        <v>446</v>
      </c>
      <c r="E102" s="28" t="s">
        <v>465</v>
      </c>
      <c r="F102" s="29" t="s">
        <v>466</v>
      </c>
      <c r="G102" s="28" t="s">
        <v>467</v>
      </c>
      <c r="H102" s="29">
        <v>6380</v>
      </c>
      <c r="I102" s="29"/>
      <c r="J102" s="29"/>
      <c r="K102" s="28" t="s">
        <v>468</v>
      </c>
      <c r="L102" s="28"/>
      <c r="M102" s="29">
        <v>1200</v>
      </c>
      <c r="N102" s="29">
        <v>1200</v>
      </c>
      <c r="O102" s="29"/>
      <c r="P102" s="29"/>
      <c r="Q102" s="29"/>
      <c r="R102" s="29"/>
      <c r="S102" s="29"/>
      <c r="T102" s="29" t="s">
        <v>84</v>
      </c>
      <c r="U102" s="68"/>
      <c r="V102" s="68"/>
      <c r="W102" s="67"/>
    </row>
    <row r="103" spans="1:23" ht="14.25" customHeight="1">
      <c r="A103" s="35" t="s">
        <v>469</v>
      </c>
      <c r="B103" s="36"/>
      <c r="C103" s="36"/>
      <c r="D103" s="36"/>
      <c r="E103" s="37"/>
      <c r="F103" s="78"/>
      <c r="G103" s="78"/>
      <c r="H103" s="79">
        <f>SUM(H104:H117)</f>
        <v>2857130.6</v>
      </c>
      <c r="I103" s="79"/>
      <c r="J103" s="79"/>
      <c r="K103" s="79"/>
      <c r="L103" s="79"/>
      <c r="M103" s="79">
        <f>SUM(M104:M117)</f>
        <v>281063.93</v>
      </c>
      <c r="N103" s="79"/>
      <c r="O103" s="79"/>
      <c r="P103" s="79"/>
      <c r="Q103" s="79"/>
      <c r="R103" s="79">
        <f>SUM(R104:R117)</f>
        <v>281063.93</v>
      </c>
      <c r="S103" s="85">
        <f>SUM(S104:S117)</f>
        <v>0</v>
      </c>
      <c r="T103" s="85"/>
      <c r="U103" s="78"/>
      <c r="V103" s="78"/>
      <c r="W103" s="78"/>
    </row>
    <row r="104" spans="1:23" s="1" customFormat="1" ht="218.25" customHeight="1">
      <c r="A104" s="29">
        <v>76</v>
      </c>
      <c r="B104" s="28" t="s">
        <v>470</v>
      </c>
      <c r="C104" s="29" t="s">
        <v>71</v>
      </c>
      <c r="D104" s="29"/>
      <c r="E104" s="28" t="s">
        <v>471</v>
      </c>
      <c r="F104" s="29"/>
      <c r="G104" s="29"/>
      <c r="H104" s="29">
        <v>150000</v>
      </c>
      <c r="I104" s="70"/>
      <c r="J104" s="70"/>
      <c r="K104" s="28" t="s">
        <v>472</v>
      </c>
      <c r="L104" s="70"/>
      <c r="M104" s="29"/>
      <c r="N104" s="29"/>
      <c r="O104" s="70"/>
      <c r="P104" s="70"/>
      <c r="Q104" s="29"/>
      <c r="R104" s="29"/>
      <c r="S104" s="70"/>
      <c r="T104" s="70"/>
      <c r="U104" s="70"/>
      <c r="V104" s="70"/>
      <c r="W104" s="28" t="s">
        <v>473</v>
      </c>
    </row>
    <row r="105" spans="1:23" s="1" customFormat="1" ht="232.5" customHeight="1">
      <c r="A105" s="29">
        <v>77</v>
      </c>
      <c r="B105" s="33" t="s">
        <v>474</v>
      </c>
      <c r="C105" s="29" t="s">
        <v>33</v>
      </c>
      <c r="D105" s="33"/>
      <c r="E105" s="33" t="s">
        <v>475</v>
      </c>
      <c r="F105" s="29"/>
      <c r="G105" s="29"/>
      <c r="H105" s="29">
        <v>113000</v>
      </c>
      <c r="I105" s="70"/>
      <c r="J105" s="70"/>
      <c r="K105" s="33" t="s">
        <v>476</v>
      </c>
      <c r="L105" s="70"/>
      <c r="M105" s="29">
        <v>40000</v>
      </c>
      <c r="N105" s="29"/>
      <c r="O105" s="70"/>
      <c r="P105" s="70"/>
      <c r="Q105" s="29"/>
      <c r="R105" s="29">
        <v>40000</v>
      </c>
      <c r="S105" s="70"/>
      <c r="T105" s="70"/>
      <c r="U105" s="70"/>
      <c r="V105" s="70"/>
      <c r="W105" s="70"/>
    </row>
    <row r="106" spans="1:23" s="1" customFormat="1" ht="232.5" customHeight="1">
      <c r="A106" s="29">
        <v>78</v>
      </c>
      <c r="B106" s="33" t="s">
        <v>477</v>
      </c>
      <c r="C106" s="29" t="s">
        <v>478</v>
      </c>
      <c r="D106" s="33"/>
      <c r="E106" s="33" t="s">
        <v>479</v>
      </c>
      <c r="F106" s="29" t="s">
        <v>104</v>
      </c>
      <c r="G106" s="29" t="s">
        <v>480</v>
      </c>
      <c r="H106" s="29">
        <v>13000</v>
      </c>
      <c r="I106" s="70"/>
      <c r="J106" s="70"/>
      <c r="K106" s="33" t="s">
        <v>481</v>
      </c>
      <c r="L106" s="70"/>
      <c r="M106" s="29">
        <v>2067</v>
      </c>
      <c r="N106" s="29"/>
      <c r="O106" s="70"/>
      <c r="P106" s="70"/>
      <c r="Q106" s="29"/>
      <c r="R106" s="29">
        <v>2067</v>
      </c>
      <c r="S106" s="70"/>
      <c r="T106" s="70"/>
      <c r="U106" s="70"/>
      <c r="V106" s="70"/>
      <c r="W106" s="70"/>
    </row>
    <row r="107" spans="1:23" s="1" customFormat="1" ht="231.75" customHeight="1">
      <c r="A107" s="29">
        <v>79</v>
      </c>
      <c r="B107" s="33" t="s">
        <v>482</v>
      </c>
      <c r="C107" s="29" t="s">
        <v>483</v>
      </c>
      <c r="D107" s="33"/>
      <c r="E107" s="33" t="s">
        <v>484</v>
      </c>
      <c r="F107" s="29" t="s">
        <v>104</v>
      </c>
      <c r="G107" s="29" t="s">
        <v>485</v>
      </c>
      <c r="H107" s="29">
        <v>9700</v>
      </c>
      <c r="I107" s="70"/>
      <c r="J107" s="70"/>
      <c r="K107" s="33" t="s">
        <v>486</v>
      </c>
      <c r="L107" s="70"/>
      <c r="M107" s="29">
        <v>9459</v>
      </c>
      <c r="N107" s="29"/>
      <c r="O107" s="70"/>
      <c r="P107" s="70"/>
      <c r="Q107" s="29"/>
      <c r="R107" s="29">
        <v>9459</v>
      </c>
      <c r="S107" s="70"/>
      <c r="T107" s="70"/>
      <c r="U107" s="70"/>
      <c r="V107" s="70"/>
      <c r="W107" s="70"/>
    </row>
    <row r="108" spans="1:23" s="1" customFormat="1" ht="232.5" customHeight="1">
      <c r="A108" s="29">
        <v>80</v>
      </c>
      <c r="B108" s="33" t="s">
        <v>487</v>
      </c>
      <c r="C108" s="29" t="s">
        <v>488</v>
      </c>
      <c r="D108" s="33"/>
      <c r="E108" s="33" t="s">
        <v>489</v>
      </c>
      <c r="F108" s="29" t="s">
        <v>35</v>
      </c>
      <c r="G108" s="29" t="s">
        <v>490</v>
      </c>
      <c r="H108" s="29">
        <v>113800</v>
      </c>
      <c r="I108" s="70"/>
      <c r="J108" s="70"/>
      <c r="K108" s="33" t="s">
        <v>491</v>
      </c>
      <c r="L108" s="70"/>
      <c r="M108" s="29">
        <v>20000</v>
      </c>
      <c r="N108" s="29"/>
      <c r="O108" s="70"/>
      <c r="P108" s="70"/>
      <c r="Q108" s="29"/>
      <c r="R108" s="29">
        <v>20000</v>
      </c>
      <c r="S108" s="70"/>
      <c r="T108" s="70"/>
      <c r="U108" s="70"/>
      <c r="V108" s="70"/>
      <c r="W108" s="70"/>
    </row>
    <row r="109" spans="1:23" s="1" customFormat="1" ht="201.75" customHeight="1">
      <c r="A109" s="29">
        <v>81</v>
      </c>
      <c r="B109" s="33" t="s">
        <v>492</v>
      </c>
      <c r="C109" s="29" t="s">
        <v>493</v>
      </c>
      <c r="D109" s="33"/>
      <c r="E109" s="33" t="s">
        <v>494</v>
      </c>
      <c r="F109" s="29" t="s">
        <v>92</v>
      </c>
      <c r="G109" s="29" t="s">
        <v>495</v>
      </c>
      <c r="H109" s="29">
        <v>120000</v>
      </c>
      <c r="I109" s="70"/>
      <c r="J109" s="70"/>
      <c r="K109" s="33" t="s">
        <v>496</v>
      </c>
      <c r="L109" s="33" t="s">
        <v>405</v>
      </c>
      <c r="M109" s="29">
        <v>20000</v>
      </c>
      <c r="N109" s="29"/>
      <c r="O109" s="70"/>
      <c r="P109" s="70"/>
      <c r="Q109" s="29"/>
      <c r="R109" s="29">
        <v>20000</v>
      </c>
      <c r="S109" s="70"/>
      <c r="T109" s="70"/>
      <c r="U109" s="68">
        <v>43344</v>
      </c>
      <c r="V109" s="68">
        <v>44531</v>
      </c>
      <c r="W109" s="68"/>
    </row>
    <row r="110" spans="1:23" s="1" customFormat="1" ht="73.5" customHeight="1">
      <c r="A110" s="29">
        <v>82</v>
      </c>
      <c r="B110" s="33" t="s">
        <v>497</v>
      </c>
      <c r="C110" s="29" t="s">
        <v>498</v>
      </c>
      <c r="D110" s="33"/>
      <c r="E110" s="33" t="s">
        <v>499</v>
      </c>
      <c r="F110" s="29" t="s">
        <v>92</v>
      </c>
      <c r="G110" s="29" t="s">
        <v>500</v>
      </c>
      <c r="H110" s="29">
        <v>20516</v>
      </c>
      <c r="I110" s="70"/>
      <c r="J110" s="70"/>
      <c r="K110" s="33" t="s">
        <v>501</v>
      </c>
      <c r="L110" s="70"/>
      <c r="M110" s="29">
        <v>2702.93</v>
      </c>
      <c r="N110" s="29"/>
      <c r="O110" s="70"/>
      <c r="P110" s="70"/>
      <c r="Q110" s="29"/>
      <c r="R110" s="29">
        <v>2702.93</v>
      </c>
      <c r="S110" s="70"/>
      <c r="T110" s="70"/>
      <c r="U110" s="70"/>
      <c r="V110" s="70"/>
      <c r="W110" s="70"/>
    </row>
    <row r="111" spans="1:23" s="1" customFormat="1" ht="226.5" customHeight="1">
      <c r="A111" s="29">
        <v>83</v>
      </c>
      <c r="B111" s="33" t="s">
        <v>502</v>
      </c>
      <c r="C111" s="29" t="s">
        <v>332</v>
      </c>
      <c r="D111" s="33"/>
      <c r="E111" s="33" t="s">
        <v>503</v>
      </c>
      <c r="F111" s="29"/>
      <c r="G111" s="29"/>
      <c r="H111" s="29">
        <v>1334700</v>
      </c>
      <c r="I111" s="70"/>
      <c r="J111" s="70"/>
      <c r="K111" s="33" t="s">
        <v>504</v>
      </c>
      <c r="L111" s="70"/>
      <c r="M111" s="29">
        <v>8235</v>
      </c>
      <c r="N111" s="29"/>
      <c r="O111" s="70"/>
      <c r="P111" s="70"/>
      <c r="Q111" s="29"/>
      <c r="R111" s="29">
        <v>8235</v>
      </c>
      <c r="S111" s="70"/>
      <c r="T111" s="70"/>
      <c r="U111" s="70"/>
      <c r="V111" s="70"/>
      <c r="W111" s="70"/>
    </row>
    <row r="112" spans="1:23" s="1" customFormat="1" ht="213" customHeight="1">
      <c r="A112" s="29">
        <v>84</v>
      </c>
      <c r="B112" s="33" t="s">
        <v>505</v>
      </c>
      <c r="C112" s="29" t="s">
        <v>71</v>
      </c>
      <c r="D112" s="33"/>
      <c r="E112" s="33" t="s">
        <v>506</v>
      </c>
      <c r="F112" s="29" t="s">
        <v>92</v>
      </c>
      <c r="G112" s="29" t="s">
        <v>507</v>
      </c>
      <c r="H112" s="29">
        <v>112114.6</v>
      </c>
      <c r="I112" s="70"/>
      <c r="J112" s="70"/>
      <c r="K112" s="33" t="s">
        <v>508</v>
      </c>
      <c r="L112" s="70"/>
      <c r="M112" s="29">
        <v>30000</v>
      </c>
      <c r="N112" s="29"/>
      <c r="O112" s="70"/>
      <c r="P112" s="70"/>
      <c r="Q112" s="29"/>
      <c r="R112" s="29">
        <v>30000</v>
      </c>
      <c r="S112" s="70"/>
      <c r="T112" s="70"/>
      <c r="U112" s="70"/>
      <c r="V112" s="70"/>
      <c r="W112" s="70"/>
    </row>
    <row r="113" spans="1:23" s="1" customFormat="1" ht="228">
      <c r="A113" s="29">
        <v>85</v>
      </c>
      <c r="B113" s="33" t="s">
        <v>509</v>
      </c>
      <c r="C113" s="29" t="s">
        <v>510</v>
      </c>
      <c r="D113" s="33"/>
      <c r="E113" s="33" t="s">
        <v>511</v>
      </c>
      <c r="F113" s="29" t="s">
        <v>104</v>
      </c>
      <c r="G113" s="29" t="s">
        <v>512</v>
      </c>
      <c r="H113" s="29">
        <v>47400</v>
      </c>
      <c r="I113" s="70"/>
      <c r="J113" s="70"/>
      <c r="K113" s="33" t="s">
        <v>513</v>
      </c>
      <c r="L113" s="70"/>
      <c r="M113" s="29">
        <v>10000</v>
      </c>
      <c r="N113" s="29"/>
      <c r="O113" s="70"/>
      <c r="P113" s="70"/>
      <c r="Q113" s="29"/>
      <c r="R113" s="29">
        <v>10000</v>
      </c>
      <c r="S113" s="70"/>
      <c r="T113" s="70"/>
      <c r="U113" s="70"/>
      <c r="V113" s="70"/>
      <c r="W113" s="70"/>
    </row>
    <row r="114" spans="1:23" s="1" customFormat="1" ht="132" customHeight="1">
      <c r="A114" s="29">
        <v>86</v>
      </c>
      <c r="B114" s="33" t="s">
        <v>514</v>
      </c>
      <c r="C114" s="29" t="s">
        <v>515</v>
      </c>
      <c r="D114" s="33"/>
      <c r="E114" s="33" t="s">
        <v>516</v>
      </c>
      <c r="F114" s="29" t="s">
        <v>35</v>
      </c>
      <c r="G114" s="29" t="s">
        <v>517</v>
      </c>
      <c r="H114" s="29">
        <v>236600</v>
      </c>
      <c r="I114" s="70"/>
      <c r="J114" s="70"/>
      <c r="K114" s="33" t="s">
        <v>518</v>
      </c>
      <c r="L114" s="70"/>
      <c r="M114" s="29">
        <v>64200</v>
      </c>
      <c r="N114" s="29"/>
      <c r="O114" s="70"/>
      <c r="P114" s="70"/>
      <c r="Q114" s="29"/>
      <c r="R114" s="29">
        <v>64200</v>
      </c>
      <c r="S114" s="70"/>
      <c r="T114" s="70"/>
      <c r="U114" s="70"/>
      <c r="V114" s="70"/>
      <c r="W114" s="70"/>
    </row>
    <row r="115" spans="1:23" s="1" customFormat="1" ht="100.5" customHeight="1">
      <c r="A115" s="29">
        <v>87</v>
      </c>
      <c r="B115" s="33" t="s">
        <v>519</v>
      </c>
      <c r="C115" s="29" t="s">
        <v>515</v>
      </c>
      <c r="D115" s="33"/>
      <c r="E115" s="33" t="s">
        <v>520</v>
      </c>
      <c r="F115" s="29"/>
      <c r="G115" s="29"/>
      <c r="H115" s="29">
        <v>225600</v>
      </c>
      <c r="I115" s="70"/>
      <c r="J115" s="70"/>
      <c r="K115" s="33" t="s">
        <v>521</v>
      </c>
      <c r="L115" s="70"/>
      <c r="M115" s="29">
        <v>47000</v>
      </c>
      <c r="N115" s="29"/>
      <c r="O115" s="70"/>
      <c r="P115" s="70"/>
      <c r="Q115" s="29"/>
      <c r="R115" s="29">
        <v>47000</v>
      </c>
      <c r="S115" s="70"/>
      <c r="T115" s="70"/>
      <c r="U115" s="70"/>
      <c r="V115" s="70"/>
      <c r="W115" s="70"/>
    </row>
    <row r="116" spans="1:23" s="1" customFormat="1" ht="129.75" customHeight="1">
      <c r="A116" s="29">
        <v>88</v>
      </c>
      <c r="B116" s="33" t="s">
        <v>522</v>
      </c>
      <c r="C116" s="29" t="s">
        <v>515</v>
      </c>
      <c r="D116" s="33"/>
      <c r="E116" s="33" t="s">
        <v>523</v>
      </c>
      <c r="F116" s="29"/>
      <c r="G116" s="29"/>
      <c r="H116" s="29">
        <v>252000</v>
      </c>
      <c r="I116" s="70"/>
      <c r="J116" s="70"/>
      <c r="K116" s="33" t="s">
        <v>521</v>
      </c>
      <c r="L116" s="70"/>
      <c r="M116" s="29">
        <v>11000</v>
      </c>
      <c r="N116" s="29"/>
      <c r="O116" s="70"/>
      <c r="P116" s="70"/>
      <c r="Q116" s="29"/>
      <c r="R116" s="29">
        <v>11000</v>
      </c>
      <c r="S116" s="70"/>
      <c r="T116" s="70"/>
      <c r="U116" s="70"/>
      <c r="V116" s="70"/>
      <c r="W116" s="70"/>
    </row>
    <row r="117" spans="1:23" s="1" customFormat="1" ht="105" customHeight="1">
      <c r="A117" s="29">
        <v>89</v>
      </c>
      <c r="B117" s="33" t="s">
        <v>524</v>
      </c>
      <c r="C117" s="29" t="s">
        <v>515</v>
      </c>
      <c r="D117" s="33"/>
      <c r="E117" s="33" t="s">
        <v>525</v>
      </c>
      <c r="F117" s="29" t="s">
        <v>92</v>
      </c>
      <c r="G117" s="29" t="s">
        <v>526</v>
      </c>
      <c r="H117" s="29">
        <v>108700</v>
      </c>
      <c r="I117" s="70"/>
      <c r="J117" s="70"/>
      <c r="K117" s="33" t="s">
        <v>521</v>
      </c>
      <c r="L117" s="70"/>
      <c r="M117" s="29">
        <v>16400</v>
      </c>
      <c r="N117" s="29"/>
      <c r="O117" s="70"/>
      <c r="P117" s="70"/>
      <c r="Q117" s="29"/>
      <c r="R117" s="29">
        <v>16400</v>
      </c>
      <c r="S117" s="70"/>
      <c r="T117" s="70"/>
      <c r="U117" s="70"/>
      <c r="V117" s="70"/>
      <c r="W117" s="70"/>
    </row>
  </sheetData>
  <sheetProtection/>
  <mergeCells count="51">
    <mergeCell ref="A1:B1"/>
    <mergeCell ref="A2:W2"/>
    <mergeCell ref="A3:E3"/>
    <mergeCell ref="M3:S3"/>
    <mergeCell ref="V3:W3"/>
    <mergeCell ref="M4:S4"/>
    <mergeCell ref="A7:E7"/>
    <mergeCell ref="A8:E8"/>
    <mergeCell ref="A9:E9"/>
    <mergeCell ref="A10:E10"/>
    <mergeCell ref="A11:E11"/>
    <mergeCell ref="A27:E27"/>
    <mergeCell ref="A34:E34"/>
    <mergeCell ref="A44:E44"/>
    <mergeCell ref="A49:E49"/>
    <mergeCell ref="A51:E51"/>
    <mergeCell ref="A56:E56"/>
    <mergeCell ref="A57:E57"/>
    <mergeCell ref="A73:E73"/>
    <mergeCell ref="A85:E85"/>
    <mergeCell ref="A88:E88"/>
    <mergeCell ref="A90:E90"/>
    <mergeCell ref="A94:E94"/>
    <mergeCell ref="A95:E95"/>
    <mergeCell ref="A97:E97"/>
    <mergeCell ref="A99:E99"/>
    <mergeCell ref="A101:E101"/>
    <mergeCell ref="A103:E10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  <mergeCell ref="W4:W6"/>
  </mergeCells>
  <dataValidations count="3">
    <dataValidation type="list" allowBlank="1" showErrorMessage="1" sqref="D35 D43 E50 D60 D62 D81 D14:D15 D24:D26 D28:D31 D37:D41 D52:D53 D70:D72 D74:D79 D83:D84 D88:D89 D91:D93">
      <formula1>"新开工,续建"</formula1>
    </dataValidation>
    <dataValidation type="list" allowBlank="1" showInputMessage="1" showErrorMessage="1" sqref="F10 G61 F12:F22 F24:F25 F28:F33 F35:F40 F42:F43 F45:F48 F52:F56 F58:F59 F61:F62 F65:F66 F70:F72 F74:F89 F91:F100 F103:F137 G63:G64">
      <formula1>"项目未批复,项目建议书批复,可研报告批复,初步设计批复"</formula1>
    </dataValidation>
    <dataValidation type="list" allowBlank="1" showErrorMessage="1" sqref="D50 D80 D32:D33">
      <formula1>"前期储备,新开工,续建"</formula1>
    </dataValidation>
  </dataValidations>
  <printOptions horizontalCentered="1"/>
  <pageMargins left="0.5511811023622047" right="0.15748031496062992" top="0.9842519685039371" bottom="0.9842519685039371" header="0.5118110236220472" footer="0.5118110236220472"/>
  <pageSetup firstPageNumber="4" useFirstPageNumber="1" horizontalDpi="600" verticalDpi="600" orientation="landscape" paperSize="9" scale="52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LHM</dc:creator>
  <cp:keywords/>
  <dc:description/>
  <cp:lastModifiedBy>L&amp;F</cp:lastModifiedBy>
  <cp:lastPrinted>2018-03-06T07:49:30Z</cp:lastPrinted>
  <dcterms:created xsi:type="dcterms:W3CDTF">2013-12-13T02:33:46Z</dcterms:created>
  <dcterms:modified xsi:type="dcterms:W3CDTF">2023-03-24T01:36:39Z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