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表一" sheetId="1" r:id="rId1"/>
  </sheets>
  <definedNames>
    <definedName name="_xlnm.Print_Titles" localSheetId="0">'表一'!$4:$6</definedName>
  </definedNames>
  <calcPr fullCalcOnLoad="1"/>
</workbook>
</file>

<file path=xl/sharedStrings.xml><?xml version="1.0" encoding="utf-8"?>
<sst xmlns="http://schemas.openxmlformats.org/spreadsheetml/2006/main" count="1040" uniqueCount="579">
  <si>
    <t>2018年各区、园区公共服务设施项目指导性计划表</t>
  </si>
  <si>
    <t>单位：万元</t>
  </si>
  <si>
    <t>序号</t>
  </si>
  <si>
    <t>项目名称</t>
  </si>
  <si>
    <t>项目建设单位</t>
  </si>
  <si>
    <t>项目建设阶段</t>
  </si>
  <si>
    <t xml:space="preserve">建设规模及内容 </t>
  </si>
  <si>
    <t>项目已批复阶段</t>
  </si>
  <si>
    <t>项目批复文号</t>
  </si>
  <si>
    <t>项目批复总投资</t>
  </si>
  <si>
    <t>截止2017年底实际累计完成投资</t>
  </si>
  <si>
    <t>截止2017年底预计实际到位资金</t>
  </si>
  <si>
    <t>截止2017年底预计项目工程形象进度</t>
  </si>
  <si>
    <t>2018年计划完成目标</t>
  </si>
  <si>
    <t>2018年安排资金计划</t>
  </si>
  <si>
    <t>资金来源</t>
  </si>
  <si>
    <t>项目开工时间</t>
  </si>
  <si>
    <t>计划竣工时间</t>
  </si>
  <si>
    <t>依据及备注</t>
  </si>
  <si>
    <t>二、各区、园区公共服务设施项目合计：124个</t>
  </si>
  <si>
    <t>（一）田家庵区：35个</t>
  </si>
  <si>
    <t>续建项目:14个</t>
  </si>
  <si>
    <t>洞山中学改扩建三期项目</t>
  </si>
  <si>
    <t>洞山中学</t>
  </si>
  <si>
    <t>续建</t>
  </si>
  <si>
    <t>1#、2#教学楼，400米运动场及附属工程</t>
  </si>
  <si>
    <t>项目建议书批复</t>
  </si>
  <si>
    <t>田发改[2015]55号</t>
  </si>
  <si>
    <t>主体工程1#楼2#楼现已完工。400米运动场及附属部分涉及到拆迁户及远宏书香小区地下停车场建设，将于近期实施。</t>
  </si>
  <si>
    <t>全部完工，交付使用。</t>
  </si>
  <si>
    <t>区财政</t>
  </si>
  <si>
    <t>2016年9月</t>
  </si>
  <si>
    <t>2018年5月</t>
  </si>
  <si>
    <t>合同中标价为2032.84万元</t>
  </si>
  <si>
    <t>日处理污水1000吨污水处理站项目</t>
  </si>
  <si>
    <t>淮南现代产业园区管委会</t>
  </si>
  <si>
    <t>项目位于淮南现代产业园区，占地面积约7亩，新建建筑面积2000平方米，其中污水处理池面积1500平方米，工作间面积500平方米；配套设施包括排水、绿化、水电安装等。</t>
  </si>
  <si>
    <t>田发改[2016]27号   田发改函[2016]10号</t>
  </si>
  <si>
    <t>污水处理站主体工程施工已于6月18日开工，正在安装设备。排污口设置编制专家论证报告已完成，等待上会。预计11月底建成。</t>
  </si>
  <si>
    <t>竣工</t>
  </si>
  <si>
    <t>自来水引入工程</t>
  </si>
  <si>
    <t>从淮河大道与南纬十一路交口为进水口，铺设到淮南现代产业园区。设计管线路为：DN400顶管过南纬十一路至南侧，沿南纬十一路至老206国道，沿老206国道东侧至淮南现代产业园区。其中，安装DN400球铸管4500米，DN顶管100米，DN400顶管100，DN300球铸管160米，DN球铸管1540米。</t>
  </si>
  <si>
    <t xml:space="preserve">田发改[2016]64号   </t>
  </si>
  <si>
    <t>自来水引入工程管材采购已招标完成，正在采购管材。</t>
  </si>
  <si>
    <t>钢构厂房项目</t>
  </si>
  <si>
    <t>占地面积28374.73平方米，总建筑面积16660平方米。其中，新建钢构厂房16452平方米，附属设施208平方米、道路、绿化等。</t>
  </si>
  <si>
    <t>田发改[2016]105号</t>
  </si>
  <si>
    <t>已完工，正在办理竣工验收手续。</t>
  </si>
  <si>
    <t>完成</t>
  </si>
  <si>
    <t>财政资金</t>
  </si>
  <si>
    <t>泉西公租房</t>
  </si>
  <si>
    <t>四宜公司</t>
  </si>
  <si>
    <t>6栋单体，1栋2层配套附属，共108460平方米。</t>
  </si>
  <si>
    <t>发改审批2014第54号</t>
  </si>
  <si>
    <t>竣工验收。</t>
  </si>
  <si>
    <t>附属工程完工</t>
  </si>
  <si>
    <t>区财政、通行贷款</t>
  </si>
  <si>
    <t>2015年8月</t>
  </si>
  <si>
    <t>2017年12月</t>
  </si>
  <si>
    <t>保障房</t>
  </si>
  <si>
    <t>1771套。</t>
  </si>
  <si>
    <t>项目未批复</t>
  </si>
  <si>
    <t>田政2015第70号</t>
  </si>
  <si>
    <r>
      <t>已完成85</t>
    </r>
    <r>
      <rPr>
        <strike/>
        <sz val="12"/>
        <color indexed="8"/>
        <rFont val="楷体"/>
        <family val="3"/>
      </rPr>
      <t>%</t>
    </r>
  </si>
  <si>
    <t>全部完成</t>
  </si>
  <si>
    <t>徽行融资或区财政</t>
  </si>
  <si>
    <t>2015年11月</t>
  </si>
  <si>
    <t>金光神电缆标准化厂房</t>
  </si>
  <si>
    <t>4.3万平方米。</t>
  </si>
  <si>
    <t>田发改2013第27号</t>
  </si>
  <si>
    <t>已完成95%</t>
  </si>
  <si>
    <t>2016年8月</t>
  </si>
  <si>
    <t>永安市场棚户区改造范围内市政道路建设项目</t>
  </si>
  <si>
    <t>田家庵区住建委</t>
  </si>
  <si>
    <t>永安大市场棚户区改造范围内市政道路分为永安大道（全长585.858米，红线宽度25米）、规划路（全长374.375米，红线宽度25米）。</t>
  </si>
  <si>
    <t>田发改[2014]35号</t>
  </si>
  <si>
    <t>项目建设已完工</t>
  </si>
  <si>
    <t>目前，项目建设已完工，争取市财政剩余资金到位。</t>
  </si>
  <si>
    <t>市财政</t>
  </si>
  <si>
    <t>2014年9月</t>
  </si>
  <si>
    <t>2017年4月</t>
  </si>
  <si>
    <t>湖滨东路征迁</t>
  </si>
  <si>
    <t>项目所在镇、街道</t>
  </si>
  <si>
    <t>湖滨东路项目征迁</t>
  </si>
  <si>
    <t>征迁工作正在进行中</t>
  </si>
  <si>
    <t>争取完成征迁工作</t>
  </si>
  <si>
    <t>市、区财政</t>
  </si>
  <si>
    <t>2017年11月</t>
  </si>
  <si>
    <t>2018年12月31日</t>
  </si>
  <si>
    <t>曹庵镇老圩村、庞祠村农业综合开发土地治理项目</t>
  </si>
  <si>
    <t>区农发办</t>
  </si>
  <si>
    <t>对曹庵镇老圩村、庞祠村进行农业综合开发土地治理，耕地面积0.61万亩，涉及人口4711人，农民人均占有耕地1.29,亩</t>
  </si>
  <si>
    <t>初步设计批复</t>
  </si>
  <si>
    <t>淮农发[2016]37号</t>
  </si>
  <si>
    <t>正在进行标前预审</t>
  </si>
  <si>
    <t>市级结余资金</t>
  </si>
  <si>
    <t>2018年12月</t>
  </si>
  <si>
    <t>谢家集区移交项目</t>
  </si>
  <si>
    <t>安成经济开发区污水管网建设工程</t>
  </si>
  <si>
    <t>安成经济开发区</t>
  </si>
  <si>
    <t>沿现有道路新建污水管网约5公里</t>
  </si>
  <si>
    <t>田发改[2016]96号</t>
  </si>
  <si>
    <t>园区主管网基本建成</t>
  </si>
  <si>
    <t>管网顺利对接</t>
  </si>
  <si>
    <t>2016年11月</t>
  </si>
  <si>
    <t>2018年1月</t>
  </si>
  <si>
    <t>安成经济开发区污水处理一体化项目</t>
  </si>
  <si>
    <t>采购日处理500吨污水一体化设施及土建施工</t>
  </si>
  <si>
    <t>田发改[2017]121号</t>
  </si>
  <si>
    <t>设备试用</t>
  </si>
  <si>
    <t>投入使用</t>
  </si>
  <si>
    <t>2017年10月</t>
  </si>
  <si>
    <t>尹祠大道</t>
  </si>
  <si>
    <t>史院乡</t>
  </si>
  <si>
    <t>总投资2300万元，中标金额为16096387元，400万元用于征地和征迁工作。项目总长4.027公里，路基宽9.5米，路面宽8米。主路面为沥青路面。</t>
  </si>
  <si>
    <t>田发改[2016]182号</t>
  </si>
  <si>
    <t>全部建设完成</t>
  </si>
  <si>
    <t>资金拨付完成</t>
  </si>
  <si>
    <t>2017年6月</t>
  </si>
  <si>
    <t>保障房建设</t>
  </si>
  <si>
    <t>1#公租房按照省质检一站的安全性鉴定报告要求，施工方案相关单位盖章后报市建管处同意，对未达到设计要求部分进行加固，目前加固还差1—2层水泥砂浆强度未处理完,原墙体水泥砂浆已经铲除完毕，待建管处验收后进入下一道工序,加固结束后需要建管处、建设单位、监理单位验收才能复工;2#公租房主体已经建成。</t>
  </si>
  <si>
    <t>田发改[2017]5号</t>
  </si>
  <si>
    <t>13年保障房项目沉淀资金（市级）、区财政</t>
  </si>
  <si>
    <t>2013年6月</t>
  </si>
  <si>
    <t>新开工项目:18个</t>
  </si>
  <si>
    <t>污水管网铺设</t>
  </si>
  <si>
    <t>曹庵镇</t>
  </si>
  <si>
    <t>计划开工</t>
  </si>
  <si>
    <t>政府驻地及镇域内主要街道污水管网的铺设。</t>
  </si>
  <si>
    <t>暂无</t>
  </si>
  <si>
    <t>完成政府驻地及镇域内主要街道污水管网的铺设</t>
  </si>
  <si>
    <t>农村环境整治“三大革命”工作要求</t>
  </si>
  <si>
    <t>村村通道路完善</t>
  </si>
  <si>
    <t>村村通“断头路”打通完善。</t>
  </si>
  <si>
    <t>将全镇范围内存在的村村通“断头路”打通完善</t>
  </si>
  <si>
    <t>按照中央实施“村村通”发展战略的总体要求</t>
  </si>
  <si>
    <t>区市场监管所建设（打包）</t>
  </si>
  <si>
    <t>区市场监管局</t>
  </si>
  <si>
    <t>朝阳、田东市场监管所办公场所建设。</t>
  </si>
  <si>
    <t>田五小改扩建项目</t>
  </si>
  <si>
    <t>田五小</t>
  </si>
  <si>
    <t>向南扩建占地面积6354平方米，教学楼及厕所4000平方米。</t>
  </si>
  <si>
    <t>田发改[2017]142号</t>
  </si>
  <si>
    <t>正在进行设计单位招标，土地征收。年底完成图纸设计、图纸审查。</t>
  </si>
  <si>
    <t>洞山中学朝阳校区综合楼扩建</t>
  </si>
  <si>
    <t>洞山中学朝阳校区</t>
  </si>
  <si>
    <t>在校内新建一栋U型综合楼。</t>
  </si>
  <si>
    <t>田发改[2017]116号</t>
  </si>
  <si>
    <t>正在进行图纸设计，年底完成图纸审查、规划审批、图纸消防审批，完成施工、监理单位招标文件编制。</t>
  </si>
  <si>
    <t>曹岭湖中学新建</t>
  </si>
  <si>
    <t>田区教育局</t>
  </si>
  <si>
    <t>新建一所48个班规模九年一贯制学校，建筑面积20000平方米。</t>
  </si>
  <si>
    <t>田发改[2017]117号</t>
  </si>
  <si>
    <t>完成项目立项、选址规划，正在办理土地权调。年底完成土地划拨手续。选取招标代理公司，完成EPC方式招标设计方案。</t>
  </si>
  <si>
    <t>新建龙湖西片区规划小学</t>
  </si>
  <si>
    <t>新建一所30个班规模小学，建筑面积10000平方米。</t>
  </si>
  <si>
    <t>田发改[2017]99号</t>
  </si>
  <si>
    <t>该地块涉及5块不同属性土地，年底办理完成部分地块土地证。其他地块积极协调办理。</t>
  </si>
  <si>
    <t>开工建设</t>
  </si>
  <si>
    <t>农村污水治理</t>
  </si>
  <si>
    <t>曹庵镇、史院乡</t>
  </si>
  <si>
    <t>曹庵镇、史院乡政府驻地和中心村采用集中污水处理模式。有条件的村庄，可因地制宜采用集中处理、集中与分散相结合处理模式；其他村庄以分散处理为主，通过分户式、联户式的办法，采用装配式三格化粪池等简易处理技术，就地进行生态治理。</t>
  </si>
  <si>
    <t>本项目已完成曹庵镇污水治理规划编制，即将进行初步成果的汇报，史院乡测绘成果拿到之后将尽快完成剩余规划工作。</t>
  </si>
  <si>
    <t>到2020年，实现全区所有乡镇政府驻地、美丽乡村中心村、列入“十三五”农村环境整治任务的建制村，及重点流域周边、水源地重点地区及环境敏感区的村庄生活污水治理设施全覆盖。</t>
  </si>
  <si>
    <t>《一体化推进农村垃圾污水厕所专项整治加快改善农村人居环境的实施方案》（田办发〔2017〕18号）</t>
  </si>
  <si>
    <t>农村厕所治理</t>
  </si>
  <si>
    <t>重点饮用水源地保护区内的自然村逐步全面采用水冲式厕所，并集中收集处置、达标排放。其他自然村推广使用技术稳定的装配式三格化粪池等卫生厕所。要充分借鉴其他地区农村卫生厕所改造经验，进一步改进提升装配式三格化粪池产品质量和性能。</t>
  </si>
  <si>
    <t>2017年在曹庵镇大树行政村烟下自然庄开展了旱厕改造试点。</t>
  </si>
  <si>
    <t>根据市农村三项整治办公室下达任务后开展改造工作</t>
  </si>
  <si>
    <t>2018-2022年农田水利专项规划</t>
  </si>
  <si>
    <t>各乡镇</t>
  </si>
  <si>
    <t>塘坝、水闸、泵站等维修改造</t>
  </si>
  <si>
    <t>皖水农[2017]127号</t>
  </si>
  <si>
    <t>无</t>
  </si>
  <si>
    <t>恢复和改善灌排功能</t>
  </si>
  <si>
    <t>省、市区三级</t>
  </si>
  <si>
    <t>田家庵中队营房加固维修项目</t>
  </si>
  <si>
    <t>淮南市田家庵区公安消防大队</t>
  </si>
  <si>
    <t>项目占地面积2420平方米，总建筑面积1593.6平方米。主体建设内容包括执勤楼加固维修、训练塔、家属楼粉刷等。</t>
  </si>
  <si>
    <t>计划2018年10月完工</t>
  </si>
  <si>
    <t>市委办公室2017年第23号《会议纪要》</t>
  </si>
  <si>
    <t>淮南万达、新城吾悦广场两个市级招商引资项目的外电建设</t>
  </si>
  <si>
    <t>田家庵区政府</t>
  </si>
  <si>
    <t>万达：沿湖滨北侧新建同杆四回路架空线至淮舜中路，淮滨路南侧原有架空线同杆双回路改为同杆四回路至永安大道北路口。新城吾悦：主供电源为田南变电站，变电站至开闭所路径约1.4公里。</t>
  </si>
  <si>
    <t>已完成规划设计</t>
  </si>
  <si>
    <t>开工建设，预计3月底前完工</t>
  </si>
  <si>
    <t>陆塘变电站项目建设</t>
  </si>
  <si>
    <t>淮南供电公司</t>
  </si>
  <si>
    <t>为缓解用户供电安全性，缓解现有变电站供电压力，拟建设220千伏陆塘输变电及配套110千伏线路工程。</t>
  </si>
  <si>
    <t>可研报告批复</t>
  </si>
  <si>
    <t>电发展工作（2017）369号</t>
  </si>
  <si>
    <t>未开工</t>
  </si>
  <si>
    <t>省供电公司</t>
  </si>
  <si>
    <t>2019年</t>
  </si>
  <si>
    <t>上郑菜市场</t>
  </si>
  <si>
    <t>建设面积约10386.2平方米。</t>
  </si>
  <si>
    <t>田发改2014第59号</t>
  </si>
  <si>
    <t>计划完成40%</t>
  </si>
  <si>
    <t>上郑四宜城</t>
  </si>
  <si>
    <t>建设面积约217708.91平方米。</t>
  </si>
  <si>
    <t>田发改2016第97号</t>
  </si>
  <si>
    <t>计划完成20%</t>
  </si>
  <si>
    <t>区财政或发债</t>
  </si>
  <si>
    <t>2018年棚户区（城中村）龙泉菜市场升级改造、环球港东地块、金世纪花园、黎明东村、青丰砖厂、泰森国际灯具城等6个项目征迁</t>
  </si>
  <si>
    <t>项目所在街道、乡镇</t>
  </si>
  <si>
    <t>龙泉菜市场升级改造、环球港东地块、金世纪花园、黎明东村、青丰砖厂、泰森国际灯具城等6个项目国有土地上的征迁。</t>
  </si>
  <si>
    <t>前期摸底调查已完成</t>
  </si>
  <si>
    <t>争取完成6个项目征迁工作</t>
  </si>
  <si>
    <t>区财政、土储资金、农发行贷款</t>
  </si>
  <si>
    <t>洞山中学扩建安置房采购</t>
  </si>
  <si>
    <t>田区人民政府</t>
  </si>
  <si>
    <t>从淮南市远宏房地产开发有限公司处采购85套安置房。</t>
  </si>
  <si>
    <t>采购完成</t>
  </si>
  <si>
    <t>2018年</t>
  </si>
  <si>
    <t>武装部办公楼</t>
  </si>
  <si>
    <t>田区人武部</t>
  </si>
  <si>
    <t>建设田家庵区人武部办公大楼。</t>
  </si>
  <si>
    <t>争取项目开工</t>
  </si>
  <si>
    <t>2017年市委议军会会议纪要</t>
  </si>
  <si>
    <t>前期工作项目：3个</t>
  </si>
  <si>
    <t>道路及配套设施工程</t>
  </si>
  <si>
    <t>前期工作</t>
  </si>
  <si>
    <t>为满足园区发展需要，计划建设8公里园区道路及配套设施。</t>
  </si>
  <si>
    <t>完成前期手续，争取开工建设</t>
  </si>
  <si>
    <t>安成经济开发区基础设施建设（道路及附属设施）</t>
  </si>
  <si>
    <t>为完善园区路网，预计建设园区道路2公里。</t>
  </si>
  <si>
    <t>预计前期工作完成</t>
  </si>
  <si>
    <t>2020年</t>
  </si>
  <si>
    <t>园区控规</t>
  </si>
  <si>
    <t>滨湖大道</t>
  </si>
  <si>
    <t>总投资1750万元，路基宽5.5米，路面宽4.5米，主路面为沥青路面。</t>
  </si>
  <si>
    <t>田发改[2016]181号</t>
  </si>
  <si>
    <t>（二）大通区：5个</t>
  </si>
  <si>
    <t>续建项目:1个</t>
  </si>
  <si>
    <t>大通工业新区三期基础设施配套工程项目</t>
  </si>
  <si>
    <t>大通区政府</t>
  </si>
  <si>
    <t>建设总长度为3.8414公里，包括道路绿化16315平方米，道路亮化及道路附属设施等。</t>
  </si>
  <si>
    <t>大发改字〔2017〕40号</t>
  </si>
  <si>
    <t>道路两侧清理</t>
  </si>
  <si>
    <t>完工并通过竣工验收</t>
  </si>
  <si>
    <t>新开工项目:4个</t>
  </si>
  <si>
    <t>大通工业集聚区标准化厂房项目</t>
  </si>
  <si>
    <t>新开工</t>
  </si>
  <si>
    <t>占地59亩，总建筑面积60000㎡，均为多层标准化厂房。配套建设给排水、电气、道路、绿化、停车场等附属工程。</t>
  </si>
  <si>
    <t>大发改字〔2017〕72号</t>
  </si>
  <si>
    <t>地面清表工作完成</t>
  </si>
  <si>
    <t>项目加快建设</t>
  </si>
  <si>
    <t>2020年5月</t>
  </si>
  <si>
    <t>大通工业集聚区标准化厂房二期项目</t>
  </si>
  <si>
    <t>占地约61亩，建设8万平方米标准化厂房及附属设施。</t>
  </si>
  <si>
    <t>大发改字〔2017〕80号</t>
  </si>
  <si>
    <t>地面清表工作已完成</t>
  </si>
  <si>
    <t>2018年9月</t>
  </si>
  <si>
    <t>2020年9月</t>
  </si>
  <si>
    <t>孔店乡道路畅通工程项目</t>
  </si>
  <si>
    <t>孔店乡政府</t>
  </si>
  <si>
    <t>河沿村孔王路拓宽改造工程、欢灯村村内道路建设工程、安塘村村内道路硬化工程、柿元村道路畅通工程和胡拐村村组道路建设工程。</t>
  </si>
  <si>
    <t>大发改字〔2017〕165号</t>
  </si>
  <si>
    <t>完成项目招标设计</t>
  </si>
  <si>
    <t>项目建成投入使用</t>
  </si>
  <si>
    <t>大通区农村生活污水治理项目</t>
  </si>
  <si>
    <t>大通区住建委</t>
  </si>
  <si>
    <t>建设地点位于大通区行政管辖范围，面积约306.13平方公里，其中重点为上窑镇、孔店乡、洛河镇和九龙岗镇等四个乡镇区域的行政管辖范围约288.3平方公里，建设内容为规划建设范围内的污水处理设施和管网。</t>
  </si>
  <si>
    <t>大发改字〔2017〕148号</t>
  </si>
  <si>
    <t>项目建议书已经批复，正在做规划</t>
  </si>
  <si>
    <t>项目开工建设</t>
  </si>
  <si>
    <t>2018年10月</t>
  </si>
  <si>
    <t>（三）潘集区：16个</t>
  </si>
  <si>
    <t>淮南市第五人民医院门诊楼</t>
  </si>
  <si>
    <t>市五院</t>
  </si>
  <si>
    <t>建门诊楼9826平方米。</t>
  </si>
  <si>
    <t>淮发改社会[2017]20号</t>
  </si>
  <si>
    <t>地基齐</t>
  </si>
  <si>
    <t>主体完工</t>
  </si>
  <si>
    <t>中央资金、区财政配套</t>
  </si>
  <si>
    <t>新开工项目:6个</t>
  </si>
  <si>
    <t>云台山路</t>
  </si>
  <si>
    <t>潘集区住建委</t>
  </si>
  <si>
    <t>长515米，宽15米，混凝土路。</t>
  </si>
  <si>
    <t>潘发改〔2014〕119</t>
  </si>
  <si>
    <t>完成招投标</t>
  </si>
  <si>
    <t>建成</t>
  </si>
  <si>
    <t>峨眉山路</t>
  </si>
  <si>
    <t>长722米，宽30米，混凝土路。</t>
  </si>
  <si>
    <t>潘发改〔2014〕121</t>
  </si>
  <si>
    <t>黄河西路</t>
  </si>
  <si>
    <t>长495米，宽32米。</t>
  </si>
  <si>
    <t>潘发改〔2017〕53</t>
  </si>
  <si>
    <t>争取上级</t>
  </si>
  <si>
    <t>大别山南路</t>
  </si>
  <si>
    <t>长约358米，宽24米。</t>
  </si>
  <si>
    <t>潘发改〔2017〕54</t>
  </si>
  <si>
    <t>滨河大道</t>
  </si>
  <si>
    <t>长999.167米，宽30米。</t>
  </si>
  <si>
    <t>潘发改〔2017〕40</t>
  </si>
  <si>
    <t>珠江西路升级改造</t>
  </si>
  <si>
    <t>长约5000米，宽40米。</t>
  </si>
  <si>
    <t>潘发改〔2017〕47</t>
  </si>
  <si>
    <t>前期工作项目：9个</t>
  </si>
  <si>
    <t>海河路</t>
  </si>
  <si>
    <r>
      <t>长1</t>
    </r>
    <r>
      <rPr>
        <sz val="12"/>
        <rFont val="宋体"/>
        <family val="0"/>
      </rPr>
      <t>100米，宽36米。</t>
    </r>
  </si>
  <si>
    <t>潘发改〔2017〕62</t>
  </si>
  <si>
    <t>开展前期工作</t>
  </si>
  <si>
    <t>黄山路污水管网</t>
  </si>
  <si>
    <t>主管网总长1800m,其中：DN800管道100m、DN600管道550m、DN500管道550m、DN400管道600m。</t>
  </si>
  <si>
    <t>九华山路污水管网</t>
  </si>
  <si>
    <t>主管网总长3150m,其中：DN600管道1150m、DN500管道1500m、DN400管道500m。</t>
  </si>
  <si>
    <t>大别山路污水管网</t>
  </si>
  <si>
    <t>主管网总长1150m,其中：DN500管道850m、DN400管道300m。</t>
  </si>
  <si>
    <t>长江西路污水管网</t>
  </si>
  <si>
    <t>主管网DN500管道1000m。</t>
  </si>
  <si>
    <t>污水主管网改造</t>
  </si>
  <si>
    <t>DN1200管道1500m。</t>
  </si>
  <si>
    <t>天柱山南路升级改造</t>
  </si>
  <si>
    <t>雨水管DN800管道1500m；污水管DN400管道700m。</t>
  </si>
  <si>
    <t>休闲广场</t>
  </si>
  <si>
    <t>0.3万m2。</t>
  </si>
  <si>
    <t>袁庄城区绿化提升</t>
  </si>
  <si>
    <t>绿化带补植、维护。</t>
  </si>
  <si>
    <t>（四）谢家集区：3个</t>
  </si>
  <si>
    <t>新开工项目:1个</t>
  </si>
  <si>
    <t>李郢孜镇春申大道延伸工程</t>
  </si>
  <si>
    <t>李郢孜镇人民政府</t>
  </si>
  <si>
    <t>项目拟新修建春申路东至青桐大道主干道，该道路按照市政道路建设标准，修建双向8车道，全长3公里主干道。包括两侧2.5米人行道、绿化、亮化、下水附属项目工程。</t>
  </si>
  <si>
    <t>规划设计、开工建设</t>
  </si>
  <si>
    <t>2018年6月</t>
  </si>
  <si>
    <t>2019年12月</t>
  </si>
  <si>
    <t>2018年资金计划为暂定</t>
  </si>
  <si>
    <t>前期工作项目：2个</t>
  </si>
  <si>
    <t>淮南高新区智造园区沿河路、孟岗路道路工程项目</t>
  </si>
  <si>
    <t>安徽淮南高新技术产业开发区（淮南市山南新区）智造园区管理委员会</t>
  </si>
  <si>
    <t>沿河路一期（东西部第二通道——卧园路）为城市Ⅱ级次干路，设计时速40km/h，路段长约680米，红线宽25米，沥青混凝土路面。孟岗路一期（东西部第二通道——合淮阜高速）为城市Ⅱ级主干路，设计时速50km/h，路段长约1400米，红线宽50米，沥青混凝土路面。</t>
  </si>
  <si>
    <t>谢发改【2016】96号</t>
  </si>
  <si>
    <t>设计已完成</t>
  </si>
  <si>
    <t>谢家集区产城融合示范项目</t>
  </si>
  <si>
    <t>休闲活动中心总占地155100㎡。分为研发中心和梨园文化中心  ①研发中心占地62700㎡，其中科技孵化器用地52300㎡，防护绿地10400㎡。建筑面积为107470㎡。。 ②梨园文化活动中心总占地面积92400㎡。其中文化设施用地38600㎡，公园绿地53800㎡。建筑面积为31150㎡。</t>
  </si>
  <si>
    <t>谢发改【2017】81号</t>
  </si>
  <si>
    <t>立项已完成，环评，能评等工作正在进行中</t>
  </si>
  <si>
    <t>区财政及社会资本</t>
  </si>
  <si>
    <t>2021年</t>
  </si>
  <si>
    <t>（五）八公山区：9个</t>
  </si>
  <si>
    <t>续建项目:3个</t>
  </si>
  <si>
    <t>淮南市八公山区豆腐文化产业园提升改造工程--标准化厂房</t>
  </si>
  <si>
    <t>淮南市银丰建设投资有限责任公司</t>
  </si>
  <si>
    <t>新建19栋标准化厂房,总建筑面积21.95万㎡,新建园区3条道路的路基工程、给排水工程、绿化工程、照明工程、综合管线等。</t>
  </si>
  <si>
    <t>淮发改审批[2016]108号</t>
  </si>
  <si>
    <t>目前，1#2#3#5#6#7#厂房已完基础施工，正在进行1#2#3#5#6#7#主体工程施工，4#8#厂房基础施工。</t>
  </si>
  <si>
    <t>全面建成</t>
  </si>
  <si>
    <t>区财政、借贷、争取上级资金</t>
  </si>
  <si>
    <t>丁山城市综合体</t>
  </si>
  <si>
    <t>总建筑面积20万平方米,主要建设汉阙、汉文化一条街、公寓楼、养老地产、商务酒店、、美食城、写字楼、、4D影院、动漫体验馆、交通客运站及其他公用配套设施的城市综合体。</t>
  </si>
  <si>
    <t>汉阙主体工程、外部装饰已完成，正亮化；丁山安置小区开工建设。</t>
  </si>
  <si>
    <t>加快推进</t>
  </si>
  <si>
    <t>淮南市八公山区医疗卫生服务中心</t>
  </si>
  <si>
    <t>淮南市八公山区卫计委</t>
  </si>
  <si>
    <t>总建筑面积3751平方米，其中新建5层医疗服务中心大楼面积3731平方米，门卫室20平方米，配套建设场地、绿化、电气、给排水、消防等基础设施。</t>
  </si>
  <si>
    <t>淮八发改审批 [2016]34号</t>
  </si>
  <si>
    <t>已完成立项、能评、环评、地质勘探、土地确权、施工图设计、项目选址建议书等前期手续。</t>
  </si>
  <si>
    <t>中央资金</t>
  </si>
  <si>
    <t>新开工项目:2个</t>
  </si>
  <si>
    <t>八公山区毕家岗煤矿、沈李煤矿矿山地质环境治理工程项目</t>
  </si>
  <si>
    <t>治理区面积31.34公顷，拟恢复林地23.13公顷、恢复水塘8.21公顷。工程主要包括石方开挖、清除危岩、清运垃圾、场地填方、场地平整、修建截水沟、边坡绿化、植被恢复、修整鱼塘等。</t>
  </si>
  <si>
    <t>淮八发改审批 [2017]23号</t>
  </si>
  <si>
    <t xml:space="preserve"> </t>
  </si>
  <si>
    <t>已完成立项、能评、施工图设计等前期手续，正在进行标签审计。</t>
  </si>
  <si>
    <t>专项资金</t>
  </si>
  <si>
    <t>八公山区政务服务中心、区档案馆项目</t>
  </si>
  <si>
    <t>项目占地面积1300㎡，新建业务用房2栋；合计建筑面积5414㎡，其中政务服务中心建筑面积2707㎡，区档案馆建筑面积2707㎡。</t>
  </si>
  <si>
    <t>淮八发改审批 [2017]37号</t>
  </si>
  <si>
    <t>已完成立项、能评、初步设计等前期手续，正在完善开标前资料。</t>
  </si>
  <si>
    <t>前期工作项目：4个</t>
  </si>
  <si>
    <t>淮南鸿烈文化产业园</t>
  </si>
  <si>
    <t>淮南国弘城镇建设投资有限公司</t>
  </si>
  <si>
    <t>总建筑面积38.3万平方米,建设文化街区、豆腐文化科技体验区、风情街、交流中心、自助旅游度假区、精品酒店、养老公寓等。</t>
  </si>
  <si>
    <t>淮南市西部水运港口物流园</t>
  </si>
  <si>
    <t>建设4个1000吨级散货泊位和3个1000吨级杂货泊位,占用岸线600米,年通过能力160万吨,配建锚地、堆场、仓库、物流集散中心。</t>
  </si>
  <si>
    <t>八公山区银丰新型建材园</t>
  </si>
  <si>
    <t>建设标准化厂房20万平方米,配套建设污水处理站及园区给排水、道路、绿化、照明、消防等基础设施。</t>
  </si>
  <si>
    <t>八公山创业科技产业园</t>
  </si>
  <si>
    <t>建设20万平方米标准化厂房、研发中心、办公楼等配套设施。</t>
  </si>
  <si>
    <t>（六）毛集实验区：3个</t>
  </si>
  <si>
    <t>毛集实验区人民医院住院大楼项目</t>
  </si>
  <si>
    <t>毛集实验区人民医院</t>
  </si>
  <si>
    <t>住院大楼及配套设施12600平方米。</t>
  </si>
  <si>
    <t>毛发改[2016]45号</t>
  </si>
  <si>
    <t>完工</t>
  </si>
  <si>
    <t>区财政、自筹资金</t>
  </si>
  <si>
    <t>2017年</t>
  </si>
  <si>
    <t>毛集实验区便民服务中心和城市综合档案馆项目</t>
  </si>
  <si>
    <t>淮南市毛集社会发展综合实验区管理委员会办公室</t>
  </si>
  <si>
    <t>项目建设用地面积8.44亩，规划建筑面积约10000㎡左右。其中，地下建筑面积约1786㎡，地上建筑面积约8462 ㎡；一二层便民服务中心，面积约为3090㎡，具有便民、规范、廉洁、高效的服务宗旨。三四五六层为城市综合档案馆，面积约为5372㎡，其具有广泛的社会功能，因为它既属于城市综合体部分，又要为城市综合体在政治、经济、文化教育等各方面服务，发挥其社会功能。负一层为地下停车场、辅助设施用房和人防设施，面积约为1786㎡。</t>
  </si>
  <si>
    <t>开工</t>
  </si>
  <si>
    <t>前期工作项目：1个</t>
  </si>
  <si>
    <t>青少年宫</t>
  </si>
  <si>
    <t>毛集实验区文广新体局</t>
  </si>
  <si>
    <t>占地面积1500平方米建筑500平方米。</t>
  </si>
  <si>
    <t>项目报批</t>
  </si>
  <si>
    <t>2022年</t>
  </si>
  <si>
    <t>（七）经开区：5个</t>
  </si>
  <si>
    <t>经济开发区标准化厂房项目9#-15#</t>
  </si>
  <si>
    <t>淮南市新城建设投资有限公司</t>
  </si>
  <si>
    <t>建筑总面积83935.26㎡，其中标准化厂房80221.26㎡，人防地下室3714㎡及室外道排等。</t>
  </si>
  <si>
    <t>发改投资[2012]410号</t>
  </si>
  <si>
    <t>完成9#、10#及14#厂房建设，室外工程；11#、12#、13#及14#厂房基础齐。</t>
  </si>
  <si>
    <t>国开行贷款</t>
  </si>
  <si>
    <t>2016年4月</t>
  </si>
  <si>
    <t>2018年8月</t>
  </si>
  <si>
    <t>淮南经济技术开发区消防站建设项目</t>
  </si>
  <si>
    <t>淮南经济技术开发区实业发展总公司</t>
  </si>
  <si>
    <t>建筑总面积为4366.65平方米，配套建设道路、绿化等工程。</t>
  </si>
  <si>
    <t>淮发改审批（2016）26号</t>
  </si>
  <si>
    <t>实验中学经开区分校</t>
  </si>
  <si>
    <t>2.5亿(含征迁)、占地74382平米。</t>
  </si>
  <si>
    <t>淮开管投[2017]15号</t>
  </si>
  <si>
    <t>污水处理厂</t>
  </si>
  <si>
    <t>可研、设计中</t>
  </si>
  <si>
    <t>标准化厂房三期</t>
  </si>
  <si>
    <t>83亩。</t>
  </si>
  <si>
    <t>2019年6月</t>
  </si>
  <si>
    <t>（八）高新区：37个</t>
  </si>
  <si>
    <t>淮南高新技术产业开发区安置小区（玫瑰苑）一期</t>
  </si>
  <si>
    <t>高新投资集团公司</t>
  </si>
  <si>
    <t>总建筑面积约143000平方，住宅楼、文化活动中心、幼儿园及地库一。</t>
  </si>
  <si>
    <t>项目建议书</t>
  </si>
  <si>
    <t>发改投资（2013）48号文</t>
  </si>
  <si>
    <t>主体工程施工中</t>
  </si>
  <si>
    <t>山南新区安置点四（玉兰苑）二期</t>
  </si>
  <si>
    <t>总建筑面积120838平方米，19栋住宅、4栋商业及1栋商办楼。</t>
  </si>
  <si>
    <t>可研</t>
  </si>
  <si>
    <t>发改审批（2014）337号文</t>
  </si>
  <si>
    <t>主体结构封顶，正在安装及装饰工程施工</t>
  </si>
  <si>
    <t>淮南市高新区（山南新区）标准化厂房工程项目</t>
  </si>
  <si>
    <t>拟规划总建筑面积176261平方米，共12栋单体，包括1栋厂房及1栋综合楼。主要内容包括标准化厂房、厂区道路、厂区配套设施用房等。</t>
  </si>
  <si>
    <t>淮发改审批（2016）678号文</t>
  </si>
  <si>
    <t>2017年3月</t>
  </si>
  <si>
    <t>山南公安分局业务技术用房及战训基地</t>
  </si>
  <si>
    <t>地下室建筑面积1880平方米，其中人防地下室部分建筑不小于1250平方米。</t>
  </si>
  <si>
    <t xml:space="preserve">淮发改审批〔2017〕112号 </t>
  </si>
  <si>
    <t>基础施工中</t>
  </si>
  <si>
    <t>山南新区自来水厂</t>
  </si>
  <si>
    <t>高新投资集团公司/淮南首创水务公司</t>
  </si>
  <si>
    <t>10万吨/天，包括：净水厂、输水管线、取水头部及取水泵房。</t>
  </si>
  <si>
    <t>发改投资（2016）454号</t>
  </si>
  <si>
    <t>厂区土建基本结束，取水头部和输水管网未开工</t>
  </si>
  <si>
    <t>项目贷款</t>
  </si>
  <si>
    <t>山南十四小学</t>
  </si>
  <si>
    <t>占地255亩，拟在民祥街以南，杜鹃路以西，淮师附小山南校区以北，用地面积约53.5亩拟建地上总建筑面积30000平方米，共计36个教学班的完全小学。</t>
  </si>
  <si>
    <t xml:space="preserve">淮发改审批〔2017〕181号 </t>
  </si>
  <si>
    <t>结构出地面</t>
  </si>
  <si>
    <t>EPC</t>
  </si>
  <si>
    <t>山南十五小学</t>
  </si>
  <si>
    <t>拟建地上总建筑面积35000平方米，共计42个教学班的完全小学。</t>
  </si>
  <si>
    <t xml:space="preserve">淮发改审批〔2017〕164号 </t>
  </si>
  <si>
    <t>山南十六小学</t>
  </si>
  <si>
    <t xml:space="preserve">淮发改审批〔2017〕165号 </t>
  </si>
  <si>
    <t>山南新区南纬九路（南经九路至南经十九路）段10KV电力排管工程</t>
  </si>
  <si>
    <t>道路总长6110m，主排管采用4×6孔。</t>
  </si>
  <si>
    <t>南经九路至南经十五路段已完工，目前处于停工状态。</t>
  </si>
  <si>
    <t>东南四路道排工程</t>
  </si>
  <si>
    <t>道路北起南纬五路，向南相交和畅街，至南南纬六路为终点，道路全长758米，道路红线宽度20米。</t>
  </si>
  <si>
    <t xml:space="preserve">淮发改审批〔2017〕64号 </t>
  </si>
  <si>
    <t>和畅街道排工程</t>
  </si>
  <si>
    <t>道路起自南经十四路，自西向东终于南经十五路，至南纬六路为终点，道路全长660米，道路红线宽度24米。</t>
  </si>
  <si>
    <t xml:space="preserve">淮发改审批〔2017〕65号 </t>
  </si>
  <si>
    <t>支四路（南纬一路～支五路）</t>
  </si>
  <si>
    <t>长2000米,宽24米。</t>
  </si>
  <si>
    <t xml:space="preserve">淮发改审批〔2017〕188号 </t>
  </si>
  <si>
    <t>1#污水泵站及压力管道，南纬五路（支四路-经五路）、南纬七路(经四-经五路)污水管道、南纬九路（南经二路～南经三路）</t>
  </si>
  <si>
    <t>设计规模6.4万吨/天，占地400平方米，位于南纬九路与规划支路交叉口。</t>
  </si>
  <si>
    <t>PPP项目南经十六路（南纬六路-南纬十一路）南纬十三路</t>
  </si>
  <si>
    <t>长2800米，宽80米。</t>
  </si>
  <si>
    <t>PPP</t>
  </si>
  <si>
    <r>
      <t>新开工项目:18</t>
    </r>
    <r>
      <rPr>
        <b/>
        <sz val="14"/>
        <color indexed="8"/>
        <rFont val="楷体"/>
        <family val="3"/>
      </rPr>
      <t>个</t>
    </r>
  </si>
  <si>
    <t>山南五小</t>
  </si>
  <si>
    <t>拟选址东到支经二路，西到迎客松路，南到和悦街，北到支纬五路，占地约66亩，小学42个班。</t>
  </si>
  <si>
    <t>谋划阶段。</t>
  </si>
  <si>
    <t>山南八小</t>
  </si>
  <si>
    <t>拟选址东到高塘湖路，西到规划二十路，南到春晓街，北到春华街，占地约56亩，小学42个班。</t>
  </si>
  <si>
    <t>前期阶段。</t>
  </si>
  <si>
    <t>山南二中</t>
  </si>
  <si>
    <t>山南五小北侧，设计办学规模39班，占地约48亩。</t>
  </si>
  <si>
    <t>项目前期阶段。</t>
  </si>
  <si>
    <t>山南四中</t>
  </si>
  <si>
    <t>高新区公租房西侧，设计办学规模初中39班，占地约68亩。</t>
  </si>
  <si>
    <t>山南十一中</t>
  </si>
  <si>
    <t>百合路西侧，和风大街南侧和畅街北侧，设计办学规模初中39班，占地约93.6亩。</t>
  </si>
  <si>
    <t>山南十二中</t>
  </si>
  <si>
    <t>山南八小东侧，设计办学规模30班，占地约57亩。</t>
  </si>
  <si>
    <t>三和中学</t>
  </si>
  <si>
    <t>项目规划总用地约50亩，总建筑面积15000m2，初中30个班，高中18个班。新建教学楼、办公楼/教研楼、实验楼/第二课堂、图书馆、风雨操场、室外运动场地（跑道、足球、羽毛球、篮球、兵乓球、排球）及门卫等辅助用房。</t>
  </si>
  <si>
    <t xml:space="preserve">淮发改审批〔2017〕130号 </t>
  </si>
  <si>
    <t>正在规划方案及施工图设计中。</t>
  </si>
  <si>
    <t>惠民新村</t>
  </si>
  <si>
    <t>项目总投资10亿元。其中：建安工程费71586.76万元，其它基本建设费2799.97万元，设备购置费120万元，征地费17500万元，预备费7360.54万元。</t>
  </si>
  <si>
    <t>淮高（山）经（2017）30号文</t>
  </si>
  <si>
    <t>三和镇中心卫生院</t>
  </si>
  <si>
    <r>
      <t>项目总占地35亩，总建筑面积18000m</t>
    </r>
    <r>
      <rPr>
        <vertAlign val="superscript"/>
        <sz val="12"/>
        <rFont val="楷体"/>
        <family val="3"/>
      </rPr>
      <t>2</t>
    </r>
    <r>
      <rPr>
        <sz val="12"/>
        <rFont val="楷体"/>
        <family val="3"/>
      </rPr>
      <t>（不含地下建筑面积），按住院床位200床的规模建设，建设内容包括：门诊、急诊、医技综合楼8100m</t>
    </r>
    <r>
      <rPr>
        <vertAlign val="superscript"/>
        <sz val="12"/>
        <rFont val="楷体"/>
        <family val="3"/>
      </rPr>
      <t>2</t>
    </r>
    <r>
      <rPr>
        <sz val="12"/>
        <rFont val="楷体"/>
        <family val="3"/>
      </rPr>
      <t>，住院楼7020m</t>
    </r>
    <r>
      <rPr>
        <vertAlign val="superscript"/>
        <sz val="12"/>
        <rFont val="楷体"/>
        <family val="3"/>
      </rPr>
      <t>2</t>
    </r>
    <r>
      <rPr>
        <sz val="12"/>
        <rFont val="楷体"/>
        <family val="3"/>
      </rPr>
      <t>，行政办公楼720m</t>
    </r>
    <r>
      <rPr>
        <vertAlign val="superscript"/>
        <sz val="12"/>
        <rFont val="楷体"/>
        <family val="3"/>
      </rPr>
      <t>2</t>
    </r>
    <r>
      <rPr>
        <sz val="12"/>
        <rFont val="楷体"/>
        <family val="3"/>
      </rPr>
      <t>，后勤服务用房700m</t>
    </r>
    <r>
      <rPr>
        <vertAlign val="superscript"/>
        <sz val="12"/>
        <rFont val="楷体"/>
        <family val="3"/>
      </rPr>
      <t>2</t>
    </r>
    <r>
      <rPr>
        <sz val="12"/>
        <rFont val="楷体"/>
        <family val="3"/>
      </rPr>
      <t>，保障性用房1440m</t>
    </r>
    <r>
      <rPr>
        <vertAlign val="superscript"/>
        <sz val="12"/>
        <rFont val="楷体"/>
        <family val="3"/>
      </rPr>
      <t>2</t>
    </r>
    <r>
      <rPr>
        <sz val="12"/>
        <rFont val="楷体"/>
        <family val="3"/>
      </rPr>
      <t>，门卫20m</t>
    </r>
    <r>
      <rPr>
        <vertAlign val="superscript"/>
        <sz val="12"/>
        <rFont val="楷体"/>
        <family val="3"/>
      </rPr>
      <t>2</t>
    </r>
    <r>
      <rPr>
        <sz val="12"/>
        <rFont val="楷体"/>
        <family val="3"/>
      </rPr>
      <t>以及道路、景观绿化、广场、停车场、室外水电、污水处理设施等配套设施。</t>
    </r>
  </si>
  <si>
    <t xml:space="preserve">淮发改审批〔2017〕129号 </t>
  </si>
  <si>
    <t>淮南高新区“双创”综合服务中心项目</t>
  </si>
  <si>
    <t>项目拟建总建筑面积17万平方米，计划分三期建设：一期建设双创大厦，占地2约25亩，总建筑面积602580.5平方米，二期建设高新产业园区工作生活人群的生活配套设施，占地约45亩，总建筑面积50648平方米，三期主要建设一些微小型标准化厂房和实验研发培训中心，占地约55亩，总建筑60500平方米。</t>
  </si>
  <si>
    <t xml:space="preserve">淮发改审批〔2017〕17号 </t>
  </si>
  <si>
    <t>施工、监理正在招标。</t>
  </si>
  <si>
    <t>淮河路派出所</t>
  </si>
  <si>
    <t>总建筑面积2953平方米，主要建设内容：窗口用房、办案用房、业务保障用房、后勤保障用房、设备用房、附属用房及相关室外配套用房。</t>
  </si>
  <si>
    <t>规划设计阶段</t>
  </si>
  <si>
    <t>标准化厂房二期</t>
  </si>
  <si>
    <t>标准化厂房二期项目选址北临城市主干道春申大街、西临青桐大道，南临城市次干道春华街，东临城市次干道迎客松路。项目总投资4.5亿元，占地200亩，总建筑面积183404.34m2,其中地上建筑面积180338.55m2,包括厂房建筑面积155918.08m2,综合楼建筑面积27486.26m2，开闭所、公厕、门卫等配套建筑面积541m2；地下建筑面积3065.79m2。</t>
  </si>
  <si>
    <t>淮高（山）经（2017）32号文</t>
  </si>
  <si>
    <t>三和特色小镇</t>
  </si>
  <si>
    <t>项目主要通过对淮南的历史挖掘和淮南特色小吃的包装，建设集特色餐饮、休闲娱乐、文化健身等特点为一体的特色小镇。用地面积约960亩，地上建筑面积约60万平方米。</t>
  </si>
  <si>
    <t>支经一路（农民新村路—春申大街）道排工程</t>
  </si>
  <si>
    <t>本次道路全长1054m，道路红线宽24m，设计时速30Km/h，沥青混凝土路面。</t>
  </si>
  <si>
    <t xml:space="preserve">淮发改审批〔2017〕186号 </t>
  </si>
  <si>
    <t>已立项，正在进行设计招标。</t>
  </si>
  <si>
    <t>支经四路（农民新村路-春申大街）道排工程</t>
  </si>
  <si>
    <t>本次支经四路（农民新村路-春申大街）为城市支路，道路全长1052m，道路红线宽20m，设计时速30Km/h，沥青混凝土路面。</t>
  </si>
  <si>
    <t xml:space="preserve">淮发改审批〔2017〕187号 </t>
  </si>
  <si>
    <t>南纬八路</t>
  </si>
  <si>
    <t>南纬八路（春华街）西起南经七路，东至南经九路；道路全长1142.5米。城市次干路，道路红线宽36米，双向四车道，设计时速为50km/h；路面结构为沥青混凝土路面。</t>
  </si>
  <si>
    <t>发改投资（2007）21号文</t>
  </si>
  <si>
    <t>设计已完成，正在施工招标中。</t>
  </si>
  <si>
    <t>南经七路(南纬八路-南纬九路）</t>
  </si>
  <si>
    <t>南纬八路-南纬九路段。</t>
  </si>
  <si>
    <t>正在进行设计招标工作。</t>
  </si>
  <si>
    <t>南纬六路（南经十路-南经十六路）</t>
  </si>
  <si>
    <t>3.23公里，道路红线46米</t>
  </si>
  <si>
    <t>发改投资（2010）31号</t>
  </si>
  <si>
    <t>施工图完成。</t>
  </si>
  <si>
    <t>前期工作项目：5个</t>
  </si>
  <si>
    <t>山南七小</t>
  </si>
  <si>
    <t>香樟苑五期南侧，设计办学规模小学30个班，占地约47亩。</t>
  </si>
  <si>
    <t>山南十中</t>
  </si>
  <si>
    <t>学校，具有一定办学规模。</t>
  </si>
  <si>
    <t>南经十五路（南纬七路-南纬九路）</t>
  </si>
  <si>
    <t>位于山南新区，北起南纬七路（春申大街），南至南纬九路（泰宁大街），道路全长1266米。</t>
  </si>
  <si>
    <t>淮高（山）经（2017）31号文</t>
  </si>
  <si>
    <t>正在进行前期手续。</t>
  </si>
  <si>
    <t>亚行水系项目（J、K水系）</t>
  </si>
  <si>
    <t>淮南高新区邻里中心</t>
  </si>
  <si>
    <t>社区邻里中心用房用地面积40亩，总建筑面积15000平方米，总投资3900万元。四至范围：东到润水路、西到规划六路、南到规划十三路、北到规划三路。</t>
  </si>
  <si>
    <t>（九）煤化工园区：11个</t>
  </si>
  <si>
    <t>续建项目:4个</t>
  </si>
  <si>
    <t>科技孵化器（一期）</t>
  </si>
  <si>
    <t>淮南市现代煤化工产业发展有限公司</t>
  </si>
  <si>
    <t>本项目布置两栋建筑孵化楼A、1#中试中心，总建筑面积8627平方米。其中，建筑面积5242平方米，建筑面积3350平方米，门卫建筑面积35平方米。</t>
  </si>
  <si>
    <t>初设批复</t>
  </si>
  <si>
    <t>淮发改审批〔2017〕84号</t>
  </si>
  <si>
    <t>完成场地平整</t>
  </si>
  <si>
    <t>完成中试中心厂房建设及孵化楼基础建设。</t>
  </si>
  <si>
    <t>借贷</t>
  </si>
  <si>
    <t>2017年8月</t>
  </si>
  <si>
    <t>祁集干渠迁建</t>
  </si>
  <si>
    <t>干渠0+000~0+870段加陪、衬砌；0+870~铁路干渠改建、东二支渠改建。</t>
  </si>
  <si>
    <t>发改投资〔2011〕576号</t>
  </si>
  <si>
    <t>产发集团 融资</t>
  </si>
  <si>
    <t>高皇路南段道排工程</t>
  </si>
  <si>
    <t>长度1.26km,宽度40m,含绿化、照明设施等。</t>
  </si>
  <si>
    <t>发改投资〔2013〕417号</t>
  </si>
  <si>
    <t>高皇路南段亮化工程</t>
  </si>
  <si>
    <t>经二路</t>
  </si>
  <si>
    <t>长度0.85km，红线宽20m,含绿化、照明设施等。</t>
  </si>
  <si>
    <t>淮发改审批〔2017〕34号</t>
  </si>
  <si>
    <t>水系工程（二期）</t>
  </si>
  <si>
    <t>长1.3km，红线宽8-10米。</t>
  </si>
  <si>
    <t>淮发改审批〔2017〕51号</t>
  </si>
  <si>
    <t>规划一路</t>
  </si>
  <si>
    <t>长度0.62km，红线宽20m,含绿化、照明设施等。</t>
  </si>
  <si>
    <t>立项批复</t>
  </si>
  <si>
    <t>淮发改审批〔2016〕654号</t>
  </si>
  <si>
    <t>工业给水工程</t>
  </si>
  <si>
    <t>Φ1200管道建设5km、Φ1000管道建设1.5km、Φ800管道建设2.5km。</t>
  </si>
  <si>
    <t>淮发改审批〔2017〕227号</t>
  </si>
  <si>
    <t>完成施工图设计</t>
  </si>
  <si>
    <t>经三路</t>
  </si>
  <si>
    <t>长度1.025km，红线宽20m。</t>
  </si>
  <si>
    <t>经五路</t>
  </si>
  <si>
    <t>长度1.54km，红线宽20m。</t>
  </si>
  <si>
    <t>经十一路水系</t>
  </si>
  <si>
    <t>长1.8km，红线宽20米。</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</si>
</sst>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yyyy&quot;年&quot;m&quot;月&quot;;@"/>
    <numFmt numFmtId="178" formatCode="0.00_);[Red]\(0.00\)"/>
  </numFmts>
  <fonts count="58">
    <font>
      <sz val="10"/>
      <name val="宋体"/>
      <family val="0"/>
    </font>
    <font>
      <sz val="11"/>
      <name val="宋体"/>
      <family val="0"/>
    </font>
    <font>
      <sz val="8"/>
      <color indexed="8"/>
      <name val="宋体"/>
      <family val="0"/>
    </font>
    <font>
      <sz val="11"/>
      <name val="黑体"/>
      <family val="3"/>
    </font>
    <font>
      <sz val="10"/>
      <name val="黑体"/>
      <family val="3"/>
    </font>
    <font>
      <sz val="22"/>
      <name val="方正小标宋简体"/>
      <family val="0"/>
    </font>
    <font>
      <b/>
      <sz val="11"/>
      <name val="宋体"/>
      <family val="0"/>
    </font>
    <font>
      <sz val="14"/>
      <color indexed="8"/>
      <name val="黑体"/>
      <family val="3"/>
    </font>
    <font>
      <b/>
      <sz val="14"/>
      <color indexed="8"/>
      <name val="楷体"/>
      <family val="3"/>
    </font>
    <font>
      <b/>
      <sz val="14"/>
      <color indexed="8"/>
      <name val="黑体"/>
      <family val="3"/>
    </font>
    <font>
      <sz val="12"/>
      <color indexed="8"/>
      <name val="楷体"/>
      <family val="3"/>
    </font>
    <font>
      <sz val="14"/>
      <color indexed="8"/>
      <name val="楷体"/>
      <family val="3"/>
    </font>
    <font>
      <b/>
      <sz val="10"/>
      <name val="Times New Roman"/>
      <family val="1"/>
    </font>
    <font>
      <sz val="14"/>
      <name val="宋体"/>
      <family val="0"/>
    </font>
    <font>
      <sz val="12"/>
      <color indexed="8"/>
      <name val="楷体_GB2312"/>
      <family val="3"/>
    </font>
    <font>
      <sz val="12"/>
      <name val="楷体"/>
      <family val="3"/>
    </font>
    <font>
      <sz val="11"/>
      <color indexed="10"/>
      <name val="宋体"/>
      <family val="0"/>
    </font>
    <font>
      <u val="single"/>
      <sz val="11"/>
      <color indexed="12"/>
      <name val="宋体"/>
      <family val="0"/>
    </font>
    <font>
      <sz val="11"/>
      <color indexed="9"/>
      <name val="宋体"/>
      <family val="0"/>
    </font>
    <font>
      <sz val="11"/>
      <color indexed="8"/>
      <name val="宋体"/>
      <family val="0"/>
    </font>
    <font>
      <b/>
      <sz val="11"/>
      <color indexed="53"/>
      <name val="宋体"/>
      <family val="0"/>
    </font>
    <font>
      <b/>
      <sz val="13"/>
      <color indexed="62"/>
      <name val="宋体"/>
      <family val="0"/>
    </font>
    <font>
      <sz val="11"/>
      <color indexed="16"/>
      <name val="宋体"/>
      <family val="0"/>
    </font>
    <font>
      <sz val="11"/>
      <color indexed="53"/>
      <name val="宋体"/>
      <family val="0"/>
    </font>
    <font>
      <b/>
      <sz val="18"/>
      <color indexed="62"/>
      <name val="宋体"/>
      <family val="0"/>
    </font>
    <font>
      <b/>
      <sz val="11"/>
      <color indexed="62"/>
      <name val="宋体"/>
      <family val="0"/>
    </font>
    <font>
      <b/>
      <sz val="11"/>
      <color indexed="8"/>
      <name val="宋体"/>
      <family val="0"/>
    </font>
    <font>
      <i/>
      <sz val="11"/>
      <color indexed="23"/>
      <name val="宋体"/>
      <family val="0"/>
    </font>
    <font>
      <sz val="11"/>
      <color indexed="62"/>
      <name val="宋体"/>
      <family val="0"/>
    </font>
    <font>
      <sz val="12"/>
      <name val="宋体"/>
      <family val="0"/>
    </font>
    <font>
      <sz val="11"/>
      <color indexed="19"/>
      <name val="宋体"/>
      <family val="0"/>
    </font>
    <font>
      <b/>
      <sz val="11"/>
      <color indexed="9"/>
      <name val="宋体"/>
      <family val="0"/>
    </font>
    <font>
      <u val="single"/>
      <sz val="11"/>
      <color indexed="20"/>
      <name val="宋体"/>
      <family val="0"/>
    </font>
    <font>
      <sz val="11"/>
      <color indexed="17"/>
      <name val="宋体"/>
      <family val="0"/>
    </font>
    <font>
      <b/>
      <sz val="11"/>
      <color indexed="63"/>
      <name val="宋体"/>
      <family val="0"/>
    </font>
    <font>
      <b/>
      <sz val="15"/>
      <color indexed="62"/>
      <name val="宋体"/>
      <family val="0"/>
    </font>
    <font>
      <sz val="10"/>
      <name val="Arial"/>
      <family val="2"/>
    </font>
    <font>
      <strike/>
      <sz val="12"/>
      <color indexed="8"/>
      <name val="楷体"/>
      <family val="3"/>
    </font>
    <font>
      <vertAlign val="superscript"/>
      <sz val="12"/>
      <name val="楷体"/>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thin"/>
      <top style="thin"/>
      <bottom>
        <color indexed="63"/>
      </bottom>
    </border>
    <border>
      <left style="thin"/>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9" fillId="4" borderId="0" applyNumberFormat="0" applyBorder="0" applyAlignment="0" applyProtection="0"/>
    <xf numFmtId="0" fontId="41" fillId="5" borderId="0" applyNumberFormat="0" applyBorder="0" applyAlignment="0" applyProtection="0"/>
    <xf numFmtId="43" fontId="0"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7" borderId="2" applyNumberFormat="0" applyFont="0" applyAlignment="0" applyProtection="0"/>
    <xf numFmtId="0" fontId="42"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42" fillId="9" borderId="0" applyNumberFormat="0" applyBorder="0" applyAlignment="0" applyProtection="0"/>
    <xf numFmtId="0" fontId="45" fillId="0" borderId="5" applyNumberFormat="0" applyFill="0" applyAlignment="0" applyProtection="0"/>
    <xf numFmtId="0" fontId="42" fillId="10" borderId="0" applyNumberFormat="0" applyBorder="0" applyAlignment="0" applyProtection="0"/>
    <xf numFmtId="0" fontId="51" fillId="11" borderId="6" applyNumberFormat="0" applyAlignment="0" applyProtection="0"/>
    <xf numFmtId="0" fontId="52" fillId="11" borderId="1" applyNumberFormat="0" applyAlignment="0" applyProtection="0"/>
    <xf numFmtId="0" fontId="53" fillId="12" borderId="7"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4" fillId="0" borderId="8" applyNumberFormat="0" applyFill="0" applyAlignment="0" applyProtection="0"/>
    <xf numFmtId="0" fontId="55" fillId="0" borderId="9"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29" fillId="0" borderId="0">
      <alignment/>
      <protection/>
    </xf>
    <xf numFmtId="0" fontId="42" fillId="27" borderId="0" applyNumberFormat="0" applyBorder="0" applyAlignment="0" applyProtection="0"/>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xf numFmtId="0" fontId="29" fillId="0" borderId="0">
      <alignment/>
      <protection/>
    </xf>
    <xf numFmtId="0" fontId="36" fillId="0" borderId="0">
      <alignment/>
      <protection/>
    </xf>
    <xf numFmtId="0" fontId="29" fillId="0" borderId="0">
      <alignment vertical="center"/>
      <protection/>
    </xf>
  </cellStyleXfs>
  <cellXfs count="117">
    <xf numFmtId="0" fontId="0" fillId="0" borderId="0" xfId="0" applyAlignment="1">
      <alignment vertical="center"/>
    </xf>
    <xf numFmtId="0" fontId="0" fillId="0" borderId="0" xfId="0" applyFill="1" applyAlignment="1">
      <alignment vertical="center"/>
    </xf>
    <xf numFmtId="0" fontId="0" fillId="0" borderId="0" xfId="0" applyAlignment="1">
      <alignment horizontal="center" vertical="center"/>
    </xf>
    <xf numFmtId="0" fontId="2" fillId="0" borderId="0" xfId="0" applyFont="1" applyFill="1" applyAlignment="1">
      <alignment vertical="center"/>
    </xf>
    <xf numFmtId="0" fontId="0" fillId="0" borderId="0" xfId="0" applyAlignment="1">
      <alignment horizontal="left" vertical="center"/>
    </xf>
    <xf numFmtId="0" fontId="3" fillId="0" borderId="0" xfId="66" applyNumberFormat="1" applyFont="1" applyAlignment="1">
      <alignment horizontal="left" vertical="center" wrapText="1"/>
      <protection/>
    </xf>
    <xf numFmtId="0" fontId="4" fillId="0" borderId="0" xfId="66" applyNumberFormat="1" applyFont="1" applyAlignment="1">
      <alignment horizontal="center" vertical="center" wrapText="1"/>
      <protection/>
    </xf>
    <xf numFmtId="0" fontId="4" fillId="0" borderId="0" xfId="66" applyNumberFormat="1" applyFont="1" applyAlignment="1">
      <alignment vertical="center" wrapText="1"/>
      <protection/>
    </xf>
    <xf numFmtId="0" fontId="4" fillId="0" borderId="0" xfId="66" applyNumberFormat="1" applyFont="1" applyAlignment="1">
      <alignment horizontal="left" vertical="center" wrapText="1"/>
      <protection/>
    </xf>
    <xf numFmtId="0" fontId="5" fillId="0" borderId="0" xfId="66" applyNumberFormat="1" applyFont="1" applyBorder="1" applyAlignment="1">
      <alignment horizontal="center" vertical="center" wrapText="1"/>
      <protection/>
    </xf>
    <xf numFmtId="0" fontId="6" fillId="0" borderId="0" xfId="66" applyNumberFormat="1" applyFont="1" applyFill="1" applyBorder="1" applyAlignment="1">
      <alignment horizontal="center" vertical="center" wrapText="1"/>
      <protection/>
    </xf>
    <xf numFmtId="0" fontId="6" fillId="0" borderId="0" xfId="66" applyNumberFormat="1" applyFont="1" applyFill="1" applyBorder="1" applyAlignment="1">
      <alignment horizontal="left" vertical="center" wrapText="1"/>
      <protection/>
    </xf>
    <xf numFmtId="0" fontId="7" fillId="33" borderId="10" xfId="66" applyNumberFormat="1" applyFont="1" applyFill="1" applyBorder="1" applyAlignment="1">
      <alignment horizontal="center" vertical="center" wrapText="1"/>
      <protection/>
    </xf>
    <xf numFmtId="0" fontId="7" fillId="33" borderId="11" xfId="66" applyNumberFormat="1" applyFont="1" applyFill="1" applyBorder="1" applyAlignment="1">
      <alignment horizontal="center" vertical="center" wrapText="1"/>
      <protection/>
    </xf>
    <xf numFmtId="0" fontId="7" fillId="33" borderId="12" xfId="66" applyNumberFormat="1" applyFont="1" applyFill="1" applyBorder="1" applyAlignment="1">
      <alignment horizontal="center" vertical="center" wrapText="1"/>
      <protection/>
    </xf>
    <xf numFmtId="0" fontId="7" fillId="33" borderId="13" xfId="66" applyNumberFormat="1" applyFont="1" applyFill="1" applyBorder="1" applyAlignment="1">
      <alignment horizontal="center" vertical="center" wrapText="1"/>
      <protection/>
    </xf>
    <xf numFmtId="0" fontId="7" fillId="33" borderId="14" xfId="66" applyNumberFormat="1" applyFont="1" applyFill="1" applyBorder="1" applyAlignment="1">
      <alignment horizontal="center" vertical="center" wrapText="1"/>
      <protection/>
    </xf>
    <xf numFmtId="0" fontId="7" fillId="33" borderId="15" xfId="66" applyNumberFormat="1" applyFont="1" applyFill="1" applyBorder="1" applyAlignment="1">
      <alignment horizontal="center" vertical="center" wrapText="1"/>
      <protection/>
    </xf>
    <xf numFmtId="0" fontId="8" fillId="33" borderId="16" xfId="66" applyNumberFormat="1" applyFont="1" applyFill="1" applyBorder="1" applyAlignment="1">
      <alignment horizontal="left" vertical="center" wrapText="1"/>
      <protection/>
    </xf>
    <xf numFmtId="0" fontId="8" fillId="33" borderId="17" xfId="66" applyNumberFormat="1" applyFont="1" applyFill="1" applyBorder="1" applyAlignment="1">
      <alignment horizontal="left" vertical="center" wrapText="1"/>
      <protection/>
    </xf>
    <xf numFmtId="0" fontId="8" fillId="33" borderId="18" xfId="66" applyNumberFormat="1" applyFont="1" applyFill="1" applyBorder="1" applyAlignment="1">
      <alignment horizontal="left" vertical="center" wrapText="1"/>
      <protection/>
    </xf>
    <xf numFmtId="0" fontId="7" fillId="33" borderId="19" xfId="66" applyNumberFormat="1" applyFont="1" applyFill="1" applyBorder="1" applyAlignment="1">
      <alignment horizontal="center" vertical="center" wrapText="1"/>
      <protection/>
    </xf>
    <xf numFmtId="176" fontId="9" fillId="33" borderId="15" xfId="66" applyNumberFormat="1" applyFont="1" applyFill="1" applyBorder="1" applyAlignment="1">
      <alignment horizontal="center" vertical="center" wrapText="1"/>
      <protection/>
    </xf>
    <xf numFmtId="0" fontId="9" fillId="33" borderId="15" xfId="66" applyNumberFormat="1" applyFont="1" applyFill="1" applyBorder="1" applyAlignment="1">
      <alignment horizontal="center" vertical="center" wrapText="1"/>
      <protection/>
    </xf>
    <xf numFmtId="0" fontId="8" fillId="33" borderId="19" xfId="66" applyNumberFormat="1" applyFont="1" applyFill="1" applyBorder="1" applyAlignment="1">
      <alignment horizontal="center" vertical="center" wrapText="1"/>
      <protection/>
    </xf>
    <xf numFmtId="0" fontId="10" fillId="0" borderId="19" xfId="66" applyNumberFormat="1" applyFont="1" applyFill="1" applyBorder="1" applyAlignment="1">
      <alignment horizontal="center" vertical="center" wrapText="1"/>
      <protection/>
    </xf>
    <xf numFmtId="0" fontId="10" fillId="0" borderId="19" xfId="0" applyFont="1" applyFill="1" applyBorder="1" applyAlignment="1">
      <alignment horizontal="left" vertical="center" wrapText="1"/>
    </xf>
    <xf numFmtId="49" fontId="10" fillId="0" borderId="19" xfId="66" applyNumberFormat="1" applyFont="1" applyFill="1" applyBorder="1" applyAlignment="1">
      <alignment horizontal="left" vertical="center" wrapText="1"/>
      <protection/>
    </xf>
    <xf numFmtId="0" fontId="8" fillId="0" borderId="16" xfId="66" applyNumberFormat="1" applyFont="1" applyFill="1" applyBorder="1" applyAlignment="1">
      <alignment horizontal="left" vertical="center" wrapText="1"/>
      <protection/>
    </xf>
    <xf numFmtId="0" fontId="8" fillId="0" borderId="17" xfId="66" applyNumberFormat="1" applyFont="1" applyFill="1" applyBorder="1" applyAlignment="1">
      <alignment horizontal="left" vertical="center" wrapText="1"/>
      <protection/>
    </xf>
    <xf numFmtId="0" fontId="8" fillId="0" borderId="18" xfId="66" applyNumberFormat="1" applyFont="1" applyFill="1" applyBorder="1" applyAlignment="1">
      <alignment horizontal="left" vertical="center" wrapText="1"/>
      <protection/>
    </xf>
    <xf numFmtId="0" fontId="8" fillId="0" borderId="19" xfId="66" applyNumberFormat="1" applyFont="1" applyFill="1" applyBorder="1" applyAlignment="1">
      <alignment horizontal="center" vertical="center" wrapText="1"/>
      <protection/>
    </xf>
    <xf numFmtId="0" fontId="10" fillId="0" borderId="19" xfId="66" applyNumberFormat="1" applyFont="1" applyFill="1" applyBorder="1" applyAlignment="1">
      <alignment horizontal="left" vertical="center" wrapText="1"/>
      <protection/>
    </xf>
    <xf numFmtId="0" fontId="11" fillId="0" borderId="19" xfId="66" applyNumberFormat="1" applyFont="1" applyFill="1" applyBorder="1" applyAlignment="1">
      <alignment horizontal="center" vertical="center" wrapText="1"/>
      <protection/>
    </xf>
    <xf numFmtId="0" fontId="10" fillId="0" borderId="17" xfId="0" applyFont="1" applyFill="1" applyBorder="1" applyAlignment="1">
      <alignment horizontal="left" vertical="center" wrapText="1"/>
    </xf>
    <xf numFmtId="0" fontId="4" fillId="0" borderId="0" xfId="66" applyNumberFormat="1" applyFont="1" applyFill="1" applyAlignment="1">
      <alignment vertical="center" wrapText="1"/>
      <protection/>
    </xf>
    <xf numFmtId="0" fontId="12" fillId="0" borderId="0" xfId="66" applyNumberFormat="1" applyFont="1" applyAlignment="1">
      <alignment horizontal="center" vertical="center" wrapText="1"/>
      <protection/>
    </xf>
    <xf numFmtId="0" fontId="0" fillId="0" borderId="20" xfId="66" applyNumberFormat="1" applyFont="1" applyFill="1" applyBorder="1" applyAlignment="1">
      <alignment vertical="center" wrapText="1"/>
      <protection/>
    </xf>
    <xf numFmtId="0" fontId="6" fillId="0" borderId="20" xfId="66" applyNumberFormat="1" applyFont="1" applyFill="1" applyBorder="1" applyAlignment="1">
      <alignment horizontal="center" vertical="center" wrapText="1"/>
      <protection/>
    </xf>
    <xf numFmtId="0" fontId="7" fillId="0" borderId="11" xfId="66" applyNumberFormat="1" applyFont="1" applyFill="1" applyBorder="1" applyAlignment="1">
      <alignment horizontal="center" vertical="center" wrapText="1"/>
      <protection/>
    </xf>
    <xf numFmtId="0" fontId="7" fillId="0" borderId="13" xfId="66" applyNumberFormat="1" applyFont="1" applyFill="1" applyBorder="1" applyAlignment="1">
      <alignment horizontal="center" vertical="center" wrapText="1"/>
      <protection/>
    </xf>
    <xf numFmtId="0" fontId="7" fillId="0" borderId="15" xfId="66" applyNumberFormat="1" applyFont="1" applyFill="1" applyBorder="1" applyAlignment="1">
      <alignment horizontal="center" vertical="center" wrapText="1"/>
      <protection/>
    </xf>
    <xf numFmtId="31" fontId="11" fillId="0" borderId="19" xfId="66" applyNumberFormat="1" applyFont="1" applyFill="1" applyBorder="1" applyAlignment="1">
      <alignment horizontal="center" vertical="center" wrapText="1"/>
      <protection/>
    </xf>
    <xf numFmtId="0" fontId="11" fillId="33" borderId="19" xfId="66" applyNumberFormat="1" applyFont="1" applyFill="1" applyBorder="1" applyAlignment="1">
      <alignment horizontal="center" vertical="center" wrapText="1"/>
      <protection/>
    </xf>
    <xf numFmtId="0" fontId="10" fillId="0" borderId="19" xfId="65" applyFont="1" applyFill="1" applyBorder="1" applyAlignment="1">
      <alignment horizontal="center" vertical="center"/>
      <protection/>
    </xf>
    <xf numFmtId="57" fontId="10" fillId="0" borderId="19" xfId="66" applyNumberFormat="1" applyFont="1" applyFill="1" applyBorder="1" applyAlignment="1">
      <alignment horizontal="center" vertical="center" wrapText="1"/>
      <protection/>
    </xf>
    <xf numFmtId="49" fontId="10" fillId="0" borderId="19" xfId="66" applyNumberFormat="1" applyFont="1" applyFill="1" applyBorder="1" applyAlignment="1">
      <alignment horizontal="center" vertical="center" wrapText="1"/>
      <protection/>
    </xf>
    <xf numFmtId="177" fontId="10" fillId="0" borderId="19" xfId="66" applyNumberFormat="1" applyFont="1" applyFill="1" applyBorder="1" applyAlignment="1">
      <alignment horizontal="center" vertical="center" wrapText="1"/>
      <protection/>
    </xf>
    <xf numFmtId="57" fontId="7" fillId="0" borderId="19" xfId="66" applyNumberFormat="1" applyFont="1" applyFill="1" applyBorder="1" applyAlignment="1">
      <alignment horizontal="center" vertical="center" wrapText="1"/>
      <protection/>
    </xf>
    <xf numFmtId="57" fontId="11" fillId="0" borderId="19" xfId="66" applyNumberFormat="1" applyFont="1" applyFill="1" applyBorder="1" applyAlignment="1">
      <alignment horizontal="center" vertical="center" wrapText="1"/>
      <protection/>
    </xf>
    <xf numFmtId="57" fontId="10" fillId="0" borderId="19" xfId="0" applyNumberFormat="1" applyFont="1" applyFill="1" applyBorder="1" applyAlignment="1">
      <alignment horizontal="center" vertical="center" wrapText="1"/>
    </xf>
    <xf numFmtId="0" fontId="13" fillId="0" borderId="19" xfId="0" applyFont="1" applyBorder="1" applyAlignment="1">
      <alignment horizontal="center" vertical="center"/>
    </xf>
    <xf numFmtId="0" fontId="11" fillId="33" borderId="19" xfId="66" applyNumberFormat="1" applyFont="1" applyFill="1" applyBorder="1" applyAlignment="1">
      <alignment horizontal="left" vertical="center" wrapText="1"/>
      <protection/>
    </xf>
    <xf numFmtId="0" fontId="10" fillId="0" borderId="19" xfId="0" applyFont="1" applyFill="1" applyBorder="1" applyAlignment="1">
      <alignment horizontal="center" vertical="center" wrapText="1"/>
    </xf>
    <xf numFmtId="0" fontId="10" fillId="0" borderId="19" xfId="0" applyFont="1" applyFill="1" applyBorder="1" applyAlignment="1">
      <alignment horizontal="left" vertical="center"/>
    </xf>
    <xf numFmtId="0" fontId="11" fillId="0" borderId="19" xfId="0" applyFont="1" applyFill="1" applyBorder="1" applyAlignment="1">
      <alignment horizontal="center" vertical="center"/>
    </xf>
    <xf numFmtId="57" fontId="10" fillId="0" borderId="19" xfId="66" applyNumberFormat="1" applyFont="1" applyFill="1" applyBorder="1" applyAlignment="1">
      <alignment horizontal="left" vertical="center" wrapText="1"/>
      <protection/>
    </xf>
    <xf numFmtId="0" fontId="7" fillId="0" borderId="19" xfId="66" applyNumberFormat="1" applyFont="1" applyFill="1" applyBorder="1" applyAlignment="1">
      <alignment vertical="center" wrapText="1"/>
      <protection/>
    </xf>
    <xf numFmtId="0" fontId="14" fillId="0" borderId="19"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10" fillId="0" borderId="19" xfId="0" applyFont="1" applyFill="1" applyBorder="1" applyAlignment="1">
      <alignment horizontal="center" vertical="center"/>
    </xf>
    <xf numFmtId="0" fontId="15" fillId="0" borderId="19" xfId="0" applyFont="1" applyFill="1" applyBorder="1" applyAlignment="1">
      <alignment horizontal="left" vertical="center" wrapText="1"/>
    </xf>
    <xf numFmtId="176" fontId="8" fillId="0" borderId="19" xfId="66" applyNumberFormat="1" applyFont="1" applyFill="1" applyBorder="1" applyAlignment="1">
      <alignment horizontal="center" vertical="center" wrapText="1"/>
      <protection/>
    </xf>
    <xf numFmtId="176" fontId="8" fillId="33" borderId="19" xfId="66" applyNumberFormat="1" applyFont="1" applyFill="1" applyBorder="1" applyAlignment="1">
      <alignment horizontal="center" vertical="center" wrapText="1"/>
      <protection/>
    </xf>
    <xf numFmtId="0" fontId="10" fillId="0" borderId="19" xfId="57" applyFont="1" applyFill="1" applyBorder="1" applyAlignment="1">
      <alignment horizontal="center" vertical="center" wrapText="1"/>
      <protection/>
    </xf>
    <xf numFmtId="0" fontId="10" fillId="0" borderId="19" xfId="57" applyFont="1" applyFill="1" applyBorder="1" applyAlignment="1">
      <alignment horizontal="left" vertical="center" wrapText="1"/>
      <protection/>
    </xf>
    <xf numFmtId="176" fontId="10" fillId="0" borderId="19" xfId="57" applyNumberFormat="1" applyFont="1" applyFill="1" applyBorder="1" applyAlignment="1">
      <alignment horizontal="center" vertical="center" wrapText="1"/>
      <protection/>
    </xf>
    <xf numFmtId="0" fontId="15" fillId="0" borderId="19" xfId="57" applyFont="1" applyFill="1" applyBorder="1" applyAlignment="1">
      <alignment horizontal="left" vertical="center" wrapText="1"/>
      <protection/>
    </xf>
    <xf numFmtId="0" fontId="15" fillId="0" borderId="19" xfId="57" applyFont="1" applyFill="1" applyBorder="1" applyAlignment="1">
      <alignment horizontal="center" vertical="center" wrapText="1"/>
      <protection/>
    </xf>
    <xf numFmtId="176" fontId="15" fillId="0" borderId="19" xfId="57" applyNumberFormat="1" applyFont="1" applyFill="1" applyBorder="1" applyAlignment="1">
      <alignment horizontal="center" vertical="center" wrapText="1"/>
      <protection/>
    </xf>
    <xf numFmtId="176" fontId="15" fillId="0" borderId="19" xfId="57" applyNumberFormat="1" applyFont="1" applyFill="1" applyBorder="1" applyAlignment="1">
      <alignment horizontal="center" vertical="center"/>
      <protection/>
    </xf>
    <xf numFmtId="0" fontId="10" fillId="0" borderId="19" xfId="0" applyNumberFormat="1" applyFont="1" applyFill="1" applyBorder="1" applyAlignment="1">
      <alignment horizontal="left" vertical="center" wrapText="1"/>
    </xf>
    <xf numFmtId="0" fontId="10" fillId="0" borderId="19" xfId="65" applyFont="1" applyFill="1" applyBorder="1" applyAlignment="1">
      <alignment horizontal="center" vertical="center" wrapText="1"/>
      <protection/>
    </xf>
    <xf numFmtId="178" fontId="10" fillId="0" borderId="19" xfId="57" applyNumberFormat="1" applyFont="1" applyFill="1" applyBorder="1" applyAlignment="1">
      <alignment horizontal="left" vertical="center" wrapText="1"/>
      <protection/>
    </xf>
    <xf numFmtId="57" fontId="10" fillId="0" borderId="19" xfId="57" applyNumberFormat="1" applyFont="1" applyFill="1" applyBorder="1" applyAlignment="1">
      <alignment horizontal="center" vertical="center" wrapText="1"/>
      <protection/>
    </xf>
    <xf numFmtId="49" fontId="10" fillId="0" borderId="19" xfId="57" applyNumberFormat="1" applyFont="1" applyFill="1" applyBorder="1" applyAlignment="1">
      <alignment horizontal="center" vertical="center" wrapText="1"/>
      <protection/>
    </xf>
    <xf numFmtId="178" fontId="15" fillId="0" borderId="19" xfId="57" applyNumberFormat="1" applyFont="1" applyFill="1" applyBorder="1" applyAlignment="1">
      <alignment horizontal="left" vertical="center" wrapText="1"/>
      <protection/>
    </xf>
    <xf numFmtId="0" fontId="15" fillId="0" borderId="19" xfId="57" applyFont="1" applyFill="1" applyBorder="1" applyAlignment="1">
      <alignment horizontal="center" vertical="center"/>
      <protection/>
    </xf>
    <xf numFmtId="49" fontId="15" fillId="0" borderId="19" xfId="57" applyNumberFormat="1" applyFont="1" applyFill="1" applyBorder="1" applyAlignment="1">
      <alignment horizontal="center" vertical="center" wrapText="1"/>
      <protection/>
    </xf>
    <xf numFmtId="57" fontId="15" fillId="0" borderId="19" xfId="57" applyNumberFormat="1" applyFont="1" applyFill="1" applyBorder="1" applyAlignment="1">
      <alignment horizontal="center" vertical="center" wrapText="1"/>
      <protection/>
    </xf>
    <xf numFmtId="49" fontId="15" fillId="0" borderId="19" xfId="57" applyNumberFormat="1" applyFont="1" applyFill="1" applyBorder="1" applyAlignment="1">
      <alignment horizontal="center" vertical="center"/>
      <protection/>
    </xf>
    <xf numFmtId="0" fontId="10" fillId="0" borderId="19" xfId="57" applyFont="1" applyFill="1" applyBorder="1" applyAlignment="1">
      <alignment horizontal="center" vertical="center"/>
      <protection/>
    </xf>
    <xf numFmtId="0" fontId="11" fillId="0" borderId="19" xfId="0" applyFont="1" applyFill="1" applyBorder="1" applyAlignment="1">
      <alignment horizontal="left" vertical="center"/>
    </xf>
    <xf numFmtId="0" fontId="10" fillId="0" borderId="19" xfId="64" applyFont="1" applyFill="1" applyBorder="1" applyAlignment="1">
      <alignment horizontal="center" vertical="center" wrapText="1"/>
      <protection/>
    </xf>
    <xf numFmtId="0" fontId="15" fillId="0" borderId="19" xfId="64" applyFont="1" applyFill="1" applyBorder="1" applyAlignment="1">
      <alignment horizontal="left" vertical="center" wrapText="1"/>
      <protection/>
    </xf>
    <xf numFmtId="176" fontId="15" fillId="0" borderId="19" xfId="64" applyNumberFormat="1" applyFont="1" applyFill="1" applyBorder="1" applyAlignment="1">
      <alignment horizontal="center" vertical="center"/>
      <protection/>
    </xf>
    <xf numFmtId="0" fontId="10" fillId="0" borderId="19" xfId="64" applyFont="1" applyFill="1" applyBorder="1" applyAlignment="1">
      <alignment horizontal="left" vertical="center" wrapText="1"/>
      <protection/>
    </xf>
    <xf numFmtId="176" fontId="10" fillId="0" borderId="19" xfId="57" applyNumberFormat="1" applyFont="1" applyFill="1" applyBorder="1" applyAlignment="1">
      <alignment horizontal="center" vertical="center"/>
      <protection/>
    </xf>
    <xf numFmtId="176" fontId="15" fillId="0" borderId="19" xfId="64" applyNumberFormat="1" applyFont="1" applyFill="1" applyBorder="1" applyAlignment="1">
      <alignment horizontal="center" vertical="center" wrapText="1"/>
      <protection/>
    </xf>
    <xf numFmtId="0" fontId="10" fillId="0" borderId="19" xfId="0" applyFont="1" applyBorder="1" applyAlignment="1">
      <alignment horizontal="center" vertical="center" wrapText="1"/>
    </xf>
    <xf numFmtId="0" fontId="10" fillId="0" borderId="19" xfId="0" applyFont="1" applyBorder="1" applyAlignment="1">
      <alignment horizontal="left" vertical="center" wrapText="1"/>
    </xf>
    <xf numFmtId="0" fontId="10" fillId="0" borderId="11" xfId="0" applyFont="1" applyBorder="1" applyAlignment="1">
      <alignment horizontal="center" vertical="center" wrapText="1"/>
    </xf>
    <xf numFmtId="0" fontId="10" fillId="0" borderId="15" xfId="0" applyFont="1" applyBorder="1" applyAlignment="1">
      <alignment vertical="center" wrapText="1"/>
    </xf>
    <xf numFmtId="0" fontId="10" fillId="0" borderId="13" xfId="0" applyFont="1" applyBorder="1" applyAlignment="1">
      <alignment horizontal="center" vertical="center" wrapText="1"/>
    </xf>
    <xf numFmtId="2" fontId="10" fillId="0" borderId="19" xfId="0" applyNumberFormat="1" applyFont="1" applyBorder="1" applyAlignment="1">
      <alignment horizontal="center" vertical="center" wrapText="1"/>
    </xf>
    <xf numFmtId="0" fontId="10" fillId="0" borderId="19" xfId="0" applyNumberFormat="1" applyFont="1" applyFill="1" applyBorder="1" applyAlignment="1" applyProtection="1">
      <alignment horizontal="left" vertical="center" wrapText="1"/>
      <protection/>
    </xf>
    <xf numFmtId="0" fontId="10" fillId="0" borderId="15" xfId="0" applyFont="1" applyBorder="1" applyAlignment="1">
      <alignment horizontal="center" vertical="center" wrapText="1"/>
    </xf>
    <xf numFmtId="0" fontId="10" fillId="0" borderId="11" xfId="0" applyNumberFormat="1" applyFont="1" applyFill="1" applyBorder="1" applyAlignment="1" applyProtection="1">
      <alignment horizontal="center" vertical="center" wrapText="1"/>
      <protection/>
    </xf>
    <xf numFmtId="0" fontId="10" fillId="0" borderId="19" xfId="0" applyNumberFormat="1" applyFont="1" applyFill="1" applyBorder="1" applyAlignment="1">
      <alignment horizontal="center" vertical="center" wrapText="1"/>
    </xf>
    <xf numFmtId="0" fontId="10" fillId="0" borderId="13"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57" fontId="15" fillId="0" borderId="19" xfId="57" applyNumberFormat="1" applyFont="1" applyFill="1" applyBorder="1" applyAlignment="1">
      <alignment horizontal="center" vertical="center"/>
      <protection/>
    </xf>
    <xf numFmtId="178" fontId="15" fillId="0" borderId="19" xfId="64" applyNumberFormat="1" applyFont="1" applyFill="1" applyBorder="1" applyAlignment="1">
      <alignment horizontal="left" vertical="center"/>
      <protection/>
    </xf>
    <xf numFmtId="178" fontId="15" fillId="0" borderId="19" xfId="57" applyNumberFormat="1" applyFont="1" applyFill="1" applyBorder="1" applyAlignment="1">
      <alignment horizontal="left" vertical="center"/>
      <protection/>
    </xf>
    <xf numFmtId="178" fontId="10" fillId="0" borderId="19" xfId="57" applyNumberFormat="1" applyFont="1" applyFill="1" applyBorder="1" applyAlignment="1">
      <alignment horizontal="center" vertical="center" wrapText="1"/>
      <protection/>
    </xf>
    <xf numFmtId="178" fontId="10" fillId="0" borderId="19" xfId="57" applyNumberFormat="1" applyFont="1" applyFill="1" applyBorder="1" applyAlignment="1">
      <alignment horizontal="left" vertical="center"/>
      <protection/>
    </xf>
    <xf numFmtId="49" fontId="10" fillId="0" borderId="19" xfId="0" applyNumberFormat="1" applyFont="1" applyBorder="1" applyAlignment="1">
      <alignment horizontal="center" vertical="center" wrapText="1"/>
    </xf>
    <xf numFmtId="2" fontId="10" fillId="0" borderId="19" xfId="0" applyNumberFormat="1" applyFont="1" applyFill="1" applyBorder="1" applyAlignment="1">
      <alignment horizontal="center" vertical="center" wrapText="1"/>
    </xf>
    <xf numFmtId="49" fontId="10" fillId="0" borderId="19" xfId="0" applyNumberFormat="1" applyFont="1" applyFill="1" applyBorder="1" applyAlignment="1" applyProtection="1">
      <alignment horizontal="left" vertical="center" wrapText="1"/>
      <protection/>
    </xf>
    <xf numFmtId="57" fontId="10" fillId="0" borderId="19" xfId="0" applyNumberFormat="1" applyFont="1" applyFill="1" applyBorder="1" applyAlignment="1" applyProtection="1">
      <alignment horizontal="left" vertical="center" wrapText="1"/>
      <protection/>
    </xf>
    <xf numFmtId="49" fontId="10" fillId="0" borderId="19" xfId="0" applyNumberFormat="1" applyFont="1" applyFill="1" applyBorder="1" applyAlignment="1" applyProtection="1">
      <alignment horizontal="center" vertical="center" wrapText="1"/>
      <protection/>
    </xf>
    <xf numFmtId="57" fontId="10" fillId="0" borderId="19" xfId="0" applyNumberFormat="1" applyFont="1" applyFill="1" applyBorder="1" applyAlignment="1" applyProtection="1">
      <alignment horizontal="center" vertical="center" wrapText="1"/>
      <protection/>
    </xf>
    <xf numFmtId="2" fontId="10" fillId="0" borderId="19"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57" fontId="10" fillId="0" borderId="19" xfId="0" applyNumberFormat="1" applyFont="1" applyBorder="1" applyAlignment="1">
      <alignment horizontal="center" vertical="center" wrapText="1"/>
    </xf>
    <xf numFmtId="0" fontId="15" fillId="0" borderId="19" xfId="64" applyFont="1" applyFill="1" applyBorder="1" applyAlignment="1">
      <alignment horizontal="center" vertical="center"/>
      <protection/>
    </xf>
    <xf numFmtId="57" fontId="10" fillId="0" borderId="19" xfId="0" applyNumberFormat="1" applyFont="1" applyFill="1" applyBorder="1" applyAlignment="1">
      <alignment horizontal="left"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常规 3 3"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11" xfId="64"/>
    <cellStyle name="常规_Sheet1" xfId="65"/>
    <cellStyle name="常规_Sheet3"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165"/>
  <sheetViews>
    <sheetView tabSelected="1" workbookViewId="0" topLeftCell="D1">
      <pane ySplit="1" topLeftCell="A53" activePane="bottomLeft" state="frozen"/>
      <selection pane="bottomLeft" activeCell="Q54" sqref="Q54"/>
    </sheetView>
  </sheetViews>
  <sheetFormatPr defaultColWidth="9.140625" defaultRowHeight="12"/>
  <cols>
    <col min="1" max="1" width="5.28125" style="2" customWidth="1"/>
    <col min="2" max="2" width="14.7109375" style="4" customWidth="1"/>
    <col min="3" max="3" width="9.57421875" style="2" customWidth="1"/>
    <col min="4" max="4" width="7.7109375" style="0" customWidth="1"/>
    <col min="5" max="5" width="34.140625" style="4" customWidth="1"/>
    <col min="6" max="6" width="10.28125" style="0" customWidth="1"/>
    <col min="7" max="7" width="10.7109375" style="0" customWidth="1"/>
    <col min="8" max="8" width="14.140625" style="0" customWidth="1"/>
    <col min="9" max="9" width="13.421875" style="0" customWidth="1"/>
    <col min="10" max="10" width="12.00390625" style="0" customWidth="1"/>
    <col min="11" max="11" width="21.140625" style="4" customWidth="1"/>
    <col min="12" max="12" width="17.00390625" style="4" customWidth="1"/>
    <col min="13" max="13" width="16.57421875" style="0" customWidth="1"/>
    <col min="14" max="14" width="16.00390625" style="0" customWidth="1"/>
    <col min="15" max="15" width="14.8515625" style="0" customWidth="1"/>
    <col min="16" max="16" width="14.57421875" style="0" customWidth="1"/>
    <col min="17" max="17" width="18.140625" style="0" customWidth="1"/>
  </cols>
  <sheetData>
    <row r="1" spans="1:16" ht="13.5">
      <c r="A1" s="5"/>
      <c r="B1" s="5"/>
      <c r="C1" s="6"/>
      <c r="D1" s="7"/>
      <c r="E1" s="8"/>
      <c r="F1" s="7"/>
      <c r="G1" s="5"/>
      <c r="H1" s="7"/>
      <c r="I1" s="7"/>
      <c r="J1" s="7"/>
      <c r="K1" s="8"/>
      <c r="L1" s="8"/>
      <c r="M1" s="35"/>
      <c r="N1" s="35"/>
      <c r="O1" s="35"/>
      <c r="P1" s="7"/>
    </row>
    <row r="2" spans="1:17" ht="27">
      <c r="A2" s="9" t="s">
        <v>0</v>
      </c>
      <c r="B2" s="9"/>
      <c r="C2" s="9"/>
      <c r="D2" s="9"/>
      <c r="E2" s="9"/>
      <c r="F2" s="9"/>
      <c r="G2" s="9"/>
      <c r="H2" s="9"/>
      <c r="I2" s="9"/>
      <c r="J2" s="9"/>
      <c r="K2" s="9"/>
      <c r="L2" s="9"/>
      <c r="M2" s="9"/>
      <c r="N2" s="9"/>
      <c r="O2" s="9"/>
      <c r="P2" s="9"/>
      <c r="Q2" s="9"/>
    </row>
    <row r="3" spans="1:17" ht="21" customHeight="1">
      <c r="A3" s="10"/>
      <c r="B3" s="10"/>
      <c r="C3" s="10"/>
      <c r="D3" s="10"/>
      <c r="E3" s="10"/>
      <c r="F3" s="10"/>
      <c r="G3" s="11"/>
      <c r="H3" s="11"/>
      <c r="I3" s="11"/>
      <c r="J3" s="36"/>
      <c r="K3" s="11"/>
      <c r="L3" s="11"/>
      <c r="M3" s="11"/>
      <c r="N3" s="37"/>
      <c r="O3" s="37"/>
      <c r="P3" s="38" t="s">
        <v>1</v>
      </c>
      <c r="Q3" s="38"/>
    </row>
    <row r="4" spans="1:17" ht="41.25" customHeight="1">
      <c r="A4" s="12" t="s">
        <v>2</v>
      </c>
      <c r="B4" s="13" t="s">
        <v>3</v>
      </c>
      <c r="C4" s="13" t="s">
        <v>4</v>
      </c>
      <c r="D4" s="13" t="s">
        <v>5</v>
      </c>
      <c r="E4" s="13" t="s">
        <v>6</v>
      </c>
      <c r="F4" s="13" t="s">
        <v>7</v>
      </c>
      <c r="G4" s="13" t="s">
        <v>8</v>
      </c>
      <c r="H4" s="13" t="s">
        <v>9</v>
      </c>
      <c r="I4" s="13" t="s">
        <v>10</v>
      </c>
      <c r="J4" s="13" t="s">
        <v>11</v>
      </c>
      <c r="K4" s="13" t="s">
        <v>12</v>
      </c>
      <c r="L4" s="39" t="s">
        <v>13</v>
      </c>
      <c r="M4" s="39" t="s">
        <v>14</v>
      </c>
      <c r="N4" s="39" t="s">
        <v>15</v>
      </c>
      <c r="O4" s="13" t="s">
        <v>16</v>
      </c>
      <c r="P4" s="13" t="s">
        <v>17</v>
      </c>
      <c r="Q4" s="13" t="s">
        <v>18</v>
      </c>
    </row>
    <row r="5" spans="1:17" ht="45" customHeight="1">
      <c r="A5" s="14"/>
      <c r="B5" s="15"/>
      <c r="C5" s="15"/>
      <c r="D5" s="15"/>
      <c r="E5" s="15"/>
      <c r="F5" s="15"/>
      <c r="G5" s="15"/>
      <c r="H5" s="15"/>
      <c r="I5" s="15"/>
      <c r="J5" s="15"/>
      <c r="K5" s="15"/>
      <c r="L5" s="40"/>
      <c r="M5" s="40"/>
      <c r="N5" s="40"/>
      <c r="O5" s="15"/>
      <c r="P5" s="15"/>
      <c r="Q5" s="15"/>
    </row>
    <row r="6" spans="1:17" ht="57.75" customHeight="1">
      <c r="A6" s="16"/>
      <c r="B6" s="17"/>
      <c r="C6" s="17"/>
      <c r="D6" s="17"/>
      <c r="E6" s="17"/>
      <c r="F6" s="17"/>
      <c r="G6" s="17"/>
      <c r="H6" s="17"/>
      <c r="I6" s="17"/>
      <c r="J6" s="17"/>
      <c r="K6" s="17"/>
      <c r="L6" s="41"/>
      <c r="M6" s="41"/>
      <c r="N6" s="41"/>
      <c r="O6" s="17"/>
      <c r="P6" s="17"/>
      <c r="Q6" s="17"/>
    </row>
    <row r="7" spans="1:17" ht="30.75" customHeight="1">
      <c r="A7" s="18" t="s">
        <v>19</v>
      </c>
      <c r="B7" s="19"/>
      <c r="C7" s="19"/>
      <c r="D7" s="19"/>
      <c r="E7" s="20"/>
      <c r="F7" s="21"/>
      <c r="G7" s="21"/>
      <c r="H7" s="22">
        <f>SUM(H8,H47,H55,H75,H81,H94,H101,H110,H151)</f>
        <v>1518357.8325</v>
      </c>
      <c r="I7" s="22">
        <f>SUM(I8,I47,I55,I75,I81,I94,I101,I110,I151)</f>
        <v>213580.1821</v>
      </c>
      <c r="J7" s="22">
        <f>SUM(J8,J47,J55,J75,J81,J94,J101,J110,J151)</f>
        <v>185091.1821</v>
      </c>
      <c r="K7" s="22"/>
      <c r="L7" s="22"/>
      <c r="M7" s="22">
        <f>SUM(M8,M47,M55,M75,M81,M94,M101,M110,M151)</f>
        <v>528316.74</v>
      </c>
      <c r="N7" s="23"/>
      <c r="O7" s="21"/>
      <c r="P7" s="21"/>
      <c r="Q7" s="51"/>
    </row>
    <row r="8" spans="1:17" ht="30.75" customHeight="1">
      <c r="A8" s="18" t="s">
        <v>20</v>
      </c>
      <c r="B8" s="19"/>
      <c r="C8" s="19"/>
      <c r="D8" s="19"/>
      <c r="E8" s="20"/>
      <c r="F8" s="21"/>
      <c r="G8" s="21"/>
      <c r="H8" s="23">
        <f>SUM(H9,H24,H43)</f>
        <v>217745.1</v>
      </c>
      <c r="I8" s="23">
        <f>SUM(I9,I24,I43)</f>
        <v>73065.3421</v>
      </c>
      <c r="J8" s="23">
        <f>SUM(J9,J24,J43)</f>
        <v>75111.3421</v>
      </c>
      <c r="K8" s="23"/>
      <c r="L8" s="23"/>
      <c r="M8" s="23">
        <f>SUM(M9,M24,M43)</f>
        <v>126010.6</v>
      </c>
      <c r="N8" s="23"/>
      <c r="O8" s="21"/>
      <c r="P8" s="21"/>
      <c r="Q8" s="51"/>
    </row>
    <row r="9" spans="1:17" ht="30.75" customHeight="1">
      <c r="A9" s="18" t="s">
        <v>21</v>
      </c>
      <c r="B9" s="19"/>
      <c r="C9" s="19"/>
      <c r="D9" s="19"/>
      <c r="E9" s="20"/>
      <c r="F9" s="24"/>
      <c r="G9" s="24"/>
      <c r="H9" s="24">
        <f>SUM(H10:H23)</f>
        <v>102804.73000000001</v>
      </c>
      <c r="I9" s="24">
        <f>SUM(I10:I23)</f>
        <v>73065.3421</v>
      </c>
      <c r="J9" s="24">
        <f>SUM(J10:J23)</f>
        <v>75111.3421</v>
      </c>
      <c r="K9" s="24"/>
      <c r="L9" s="24"/>
      <c r="M9" s="24">
        <f>SUM(M10:M23)</f>
        <v>40091.5</v>
      </c>
      <c r="N9" s="24"/>
      <c r="O9" s="42"/>
      <c r="P9" s="43"/>
      <c r="Q9" s="52"/>
    </row>
    <row r="10" spans="1:17" ht="99.75">
      <c r="A10" s="25">
        <v>1</v>
      </c>
      <c r="B10" s="26" t="s">
        <v>22</v>
      </c>
      <c r="C10" s="25" t="s">
        <v>23</v>
      </c>
      <c r="D10" s="25" t="s">
        <v>24</v>
      </c>
      <c r="E10" s="27" t="s">
        <v>25</v>
      </c>
      <c r="F10" s="25" t="s">
        <v>26</v>
      </c>
      <c r="G10" s="25" t="s">
        <v>27</v>
      </c>
      <c r="H10" s="25">
        <v>2230</v>
      </c>
      <c r="I10" s="44">
        <v>1340</v>
      </c>
      <c r="J10" s="25">
        <v>1340</v>
      </c>
      <c r="K10" s="26" t="s">
        <v>28</v>
      </c>
      <c r="L10" s="26" t="s">
        <v>29</v>
      </c>
      <c r="M10" s="25">
        <v>692.84</v>
      </c>
      <c r="N10" s="25" t="s">
        <v>30</v>
      </c>
      <c r="O10" s="45" t="s">
        <v>31</v>
      </c>
      <c r="P10" s="45" t="s">
        <v>32</v>
      </c>
      <c r="Q10" s="53" t="s">
        <v>33</v>
      </c>
    </row>
    <row r="11" spans="1:17" ht="99.75">
      <c r="A11" s="25">
        <v>2</v>
      </c>
      <c r="B11" s="26" t="s">
        <v>34</v>
      </c>
      <c r="C11" s="25" t="s">
        <v>35</v>
      </c>
      <c r="D11" s="25" t="s">
        <v>24</v>
      </c>
      <c r="E11" s="27" t="s">
        <v>36</v>
      </c>
      <c r="F11" s="25" t="s">
        <v>26</v>
      </c>
      <c r="G11" s="25" t="s">
        <v>37</v>
      </c>
      <c r="H11" s="25">
        <v>700</v>
      </c>
      <c r="I11" s="44">
        <v>600</v>
      </c>
      <c r="J11" s="25">
        <v>700</v>
      </c>
      <c r="K11" s="26" t="s">
        <v>38</v>
      </c>
      <c r="L11" s="26" t="s">
        <v>39</v>
      </c>
      <c r="M11" s="25">
        <v>100</v>
      </c>
      <c r="N11" s="25" t="s">
        <v>30</v>
      </c>
      <c r="O11" s="45">
        <v>42887</v>
      </c>
      <c r="P11" s="45">
        <v>43040</v>
      </c>
      <c r="Q11" s="53"/>
    </row>
    <row r="12" spans="1:17" ht="138.75" customHeight="1">
      <c r="A12" s="25">
        <v>3</v>
      </c>
      <c r="B12" s="26" t="s">
        <v>40</v>
      </c>
      <c r="C12" s="25" t="s">
        <v>35</v>
      </c>
      <c r="D12" s="25" t="s">
        <v>24</v>
      </c>
      <c r="E12" s="27" t="s">
        <v>41</v>
      </c>
      <c r="F12" s="25" t="s">
        <v>26</v>
      </c>
      <c r="G12" s="25" t="s">
        <v>42</v>
      </c>
      <c r="H12" s="25">
        <v>520</v>
      </c>
      <c r="I12" s="44">
        <v>300</v>
      </c>
      <c r="J12" s="25">
        <v>520</v>
      </c>
      <c r="K12" s="26" t="s">
        <v>43</v>
      </c>
      <c r="L12" s="26" t="s">
        <v>39</v>
      </c>
      <c r="M12" s="25">
        <v>220</v>
      </c>
      <c r="N12" s="25" t="s">
        <v>30</v>
      </c>
      <c r="O12" s="45">
        <v>43040</v>
      </c>
      <c r="P12" s="45">
        <v>43132</v>
      </c>
      <c r="Q12" s="53"/>
    </row>
    <row r="13" spans="1:17" ht="66.75" customHeight="1">
      <c r="A13" s="25">
        <v>4</v>
      </c>
      <c r="B13" s="26" t="s">
        <v>44</v>
      </c>
      <c r="C13" s="25" t="s">
        <v>35</v>
      </c>
      <c r="D13" s="25" t="s">
        <v>24</v>
      </c>
      <c r="E13" s="27" t="s">
        <v>45</v>
      </c>
      <c r="F13" s="25" t="s">
        <v>26</v>
      </c>
      <c r="G13" s="25" t="s">
        <v>46</v>
      </c>
      <c r="H13" s="25">
        <v>4200</v>
      </c>
      <c r="I13" s="44">
        <v>2000</v>
      </c>
      <c r="J13" s="25">
        <v>3500</v>
      </c>
      <c r="K13" s="26" t="s">
        <v>47</v>
      </c>
      <c r="L13" s="26" t="s">
        <v>48</v>
      </c>
      <c r="M13" s="25">
        <v>700</v>
      </c>
      <c r="N13" s="25" t="s">
        <v>49</v>
      </c>
      <c r="O13" s="45">
        <v>42736</v>
      </c>
      <c r="P13" s="45">
        <v>42948</v>
      </c>
      <c r="Q13" s="53"/>
    </row>
    <row r="14" spans="1:17" ht="42.75">
      <c r="A14" s="25">
        <v>5</v>
      </c>
      <c r="B14" s="26" t="s">
        <v>50</v>
      </c>
      <c r="C14" s="25" t="s">
        <v>51</v>
      </c>
      <c r="D14" s="25" t="s">
        <v>24</v>
      </c>
      <c r="E14" s="26" t="s">
        <v>52</v>
      </c>
      <c r="F14" s="25" t="s">
        <v>26</v>
      </c>
      <c r="G14" s="25" t="s">
        <v>53</v>
      </c>
      <c r="H14" s="25">
        <v>32868.48</v>
      </c>
      <c r="I14" s="44">
        <v>24000</v>
      </c>
      <c r="J14" s="25">
        <v>24000</v>
      </c>
      <c r="K14" s="26" t="s">
        <v>54</v>
      </c>
      <c r="L14" s="32" t="s">
        <v>55</v>
      </c>
      <c r="M14" s="25">
        <v>12600</v>
      </c>
      <c r="N14" s="25" t="s">
        <v>56</v>
      </c>
      <c r="O14" s="46" t="s">
        <v>57</v>
      </c>
      <c r="P14" s="46" t="s">
        <v>58</v>
      </c>
      <c r="Q14" s="54"/>
    </row>
    <row r="15" spans="1:17" ht="28.5">
      <c r="A15" s="25">
        <v>6</v>
      </c>
      <c r="B15" s="26" t="s">
        <v>59</v>
      </c>
      <c r="C15" s="25" t="s">
        <v>51</v>
      </c>
      <c r="D15" s="25" t="s">
        <v>24</v>
      </c>
      <c r="E15" s="26" t="s">
        <v>60</v>
      </c>
      <c r="F15" s="25" t="s">
        <v>61</v>
      </c>
      <c r="G15" s="25" t="s">
        <v>62</v>
      </c>
      <c r="H15" s="25">
        <v>42200</v>
      </c>
      <c r="I15" s="44">
        <v>36900</v>
      </c>
      <c r="J15" s="44">
        <v>36900</v>
      </c>
      <c r="K15" s="26" t="s">
        <v>63</v>
      </c>
      <c r="L15" s="32" t="s">
        <v>64</v>
      </c>
      <c r="M15" s="25">
        <v>14000</v>
      </c>
      <c r="N15" s="25" t="s">
        <v>65</v>
      </c>
      <c r="O15" s="46" t="s">
        <v>66</v>
      </c>
      <c r="P15" s="47">
        <v>43132</v>
      </c>
      <c r="Q15" s="54"/>
    </row>
    <row r="16" spans="1:17" ht="42.75">
      <c r="A16" s="25">
        <v>7</v>
      </c>
      <c r="B16" s="26" t="s">
        <v>67</v>
      </c>
      <c r="C16" s="25" t="s">
        <v>51</v>
      </c>
      <c r="D16" s="25" t="s">
        <v>24</v>
      </c>
      <c r="E16" s="26" t="s">
        <v>68</v>
      </c>
      <c r="F16" s="25" t="s">
        <v>26</v>
      </c>
      <c r="G16" s="25" t="s">
        <v>69</v>
      </c>
      <c r="H16" s="25">
        <v>4014</v>
      </c>
      <c r="I16" s="44">
        <v>3025</v>
      </c>
      <c r="J16" s="25">
        <v>3025</v>
      </c>
      <c r="K16" s="26" t="s">
        <v>70</v>
      </c>
      <c r="L16" s="32" t="s">
        <v>64</v>
      </c>
      <c r="M16" s="25">
        <v>1000</v>
      </c>
      <c r="N16" s="25" t="s">
        <v>30</v>
      </c>
      <c r="O16" s="46" t="s">
        <v>71</v>
      </c>
      <c r="P16" s="47">
        <v>43252</v>
      </c>
      <c r="Q16" s="54"/>
    </row>
    <row r="17" spans="1:17" ht="71.25">
      <c r="A17" s="25">
        <v>8</v>
      </c>
      <c r="B17" s="26" t="s">
        <v>72</v>
      </c>
      <c r="C17" s="25" t="s">
        <v>73</v>
      </c>
      <c r="D17" s="25" t="s">
        <v>24</v>
      </c>
      <c r="E17" s="26" t="s">
        <v>74</v>
      </c>
      <c r="F17" s="25" t="s">
        <v>26</v>
      </c>
      <c r="G17" s="25" t="s">
        <v>75</v>
      </c>
      <c r="H17" s="25">
        <v>750</v>
      </c>
      <c r="I17" s="44">
        <v>376.3421</v>
      </c>
      <c r="J17" s="25">
        <v>376.3421</v>
      </c>
      <c r="K17" s="26" t="s">
        <v>76</v>
      </c>
      <c r="L17" s="32" t="s">
        <v>77</v>
      </c>
      <c r="M17" s="25">
        <v>373.66</v>
      </c>
      <c r="N17" s="25" t="s">
        <v>78</v>
      </c>
      <c r="O17" s="46" t="s">
        <v>79</v>
      </c>
      <c r="P17" s="46" t="s">
        <v>80</v>
      </c>
      <c r="Q17" s="54"/>
    </row>
    <row r="18" spans="1:17" s="1" customFormat="1" ht="42.75">
      <c r="A18" s="25">
        <v>9</v>
      </c>
      <c r="B18" s="26" t="s">
        <v>81</v>
      </c>
      <c r="C18" s="25" t="s">
        <v>82</v>
      </c>
      <c r="D18" s="25" t="s">
        <v>24</v>
      </c>
      <c r="E18" s="26" t="s">
        <v>83</v>
      </c>
      <c r="F18" s="25" t="s">
        <v>61</v>
      </c>
      <c r="G18" s="25"/>
      <c r="H18" s="25">
        <v>10000</v>
      </c>
      <c r="I18" s="25">
        <v>2000</v>
      </c>
      <c r="J18" s="25">
        <v>2000</v>
      </c>
      <c r="K18" s="26" t="s">
        <v>84</v>
      </c>
      <c r="L18" s="32" t="s">
        <v>85</v>
      </c>
      <c r="M18" s="25">
        <v>8000</v>
      </c>
      <c r="N18" s="25" t="s">
        <v>86</v>
      </c>
      <c r="O18" s="46" t="s">
        <v>87</v>
      </c>
      <c r="P18" s="46" t="s">
        <v>88</v>
      </c>
      <c r="Q18" s="54"/>
    </row>
    <row r="19" spans="1:17" ht="57">
      <c r="A19" s="25">
        <v>10</v>
      </c>
      <c r="B19" s="26" t="s">
        <v>89</v>
      </c>
      <c r="C19" s="25" t="s">
        <v>90</v>
      </c>
      <c r="D19" s="25" t="s">
        <v>24</v>
      </c>
      <c r="E19" s="26" t="s">
        <v>91</v>
      </c>
      <c r="F19" s="25" t="s">
        <v>92</v>
      </c>
      <c r="G19" s="25" t="s">
        <v>93</v>
      </c>
      <c r="H19" s="25">
        <v>760.25</v>
      </c>
      <c r="I19" s="44">
        <v>0</v>
      </c>
      <c r="J19" s="25">
        <v>760</v>
      </c>
      <c r="K19" s="26" t="s">
        <v>94</v>
      </c>
      <c r="L19" s="32" t="s">
        <v>64</v>
      </c>
      <c r="M19" s="25">
        <v>760</v>
      </c>
      <c r="N19" s="25" t="s">
        <v>95</v>
      </c>
      <c r="O19" s="46" t="s">
        <v>58</v>
      </c>
      <c r="P19" s="46" t="s">
        <v>96</v>
      </c>
      <c r="Q19" s="26" t="s">
        <v>97</v>
      </c>
    </row>
    <row r="20" spans="1:17" ht="42.75">
      <c r="A20" s="25">
        <v>11</v>
      </c>
      <c r="B20" s="26" t="s">
        <v>98</v>
      </c>
      <c r="C20" s="25" t="s">
        <v>99</v>
      </c>
      <c r="D20" s="25" t="s">
        <v>24</v>
      </c>
      <c r="E20" s="26" t="s">
        <v>100</v>
      </c>
      <c r="F20" s="25" t="s">
        <v>26</v>
      </c>
      <c r="G20" s="25" t="s">
        <v>101</v>
      </c>
      <c r="H20" s="25">
        <v>500</v>
      </c>
      <c r="I20" s="44">
        <v>258</v>
      </c>
      <c r="J20" s="25">
        <v>270</v>
      </c>
      <c r="K20" s="26" t="s">
        <v>102</v>
      </c>
      <c r="L20" s="32" t="s">
        <v>103</v>
      </c>
      <c r="M20" s="25">
        <v>13</v>
      </c>
      <c r="N20" s="25" t="s">
        <v>30</v>
      </c>
      <c r="O20" s="46" t="s">
        <v>104</v>
      </c>
      <c r="P20" s="46" t="s">
        <v>105</v>
      </c>
      <c r="Q20" s="54"/>
    </row>
    <row r="21" spans="1:17" ht="42.75">
      <c r="A21" s="25">
        <v>12</v>
      </c>
      <c r="B21" s="26" t="s">
        <v>106</v>
      </c>
      <c r="C21" s="25" t="s">
        <v>99</v>
      </c>
      <c r="D21" s="25" t="s">
        <v>24</v>
      </c>
      <c r="E21" s="26" t="s">
        <v>107</v>
      </c>
      <c r="F21" s="25" t="s">
        <v>26</v>
      </c>
      <c r="G21" s="25" t="s">
        <v>108</v>
      </c>
      <c r="H21" s="25">
        <v>960</v>
      </c>
      <c r="I21" s="44">
        <v>0</v>
      </c>
      <c r="J21" s="25">
        <v>270</v>
      </c>
      <c r="K21" s="26" t="s">
        <v>109</v>
      </c>
      <c r="L21" s="32" t="s">
        <v>110</v>
      </c>
      <c r="M21" s="25">
        <v>270</v>
      </c>
      <c r="N21" s="25" t="s">
        <v>30</v>
      </c>
      <c r="O21" s="46" t="s">
        <v>111</v>
      </c>
      <c r="P21" s="45">
        <v>43101</v>
      </c>
      <c r="Q21" s="54"/>
    </row>
    <row r="22" spans="1:17" ht="71.25">
      <c r="A22" s="25">
        <v>13</v>
      </c>
      <c r="B22" s="26" t="s">
        <v>112</v>
      </c>
      <c r="C22" s="25" t="s">
        <v>113</v>
      </c>
      <c r="D22" s="25" t="s">
        <v>24</v>
      </c>
      <c r="E22" s="26" t="s">
        <v>114</v>
      </c>
      <c r="F22" s="25" t="s">
        <v>26</v>
      </c>
      <c r="G22" s="25" t="s">
        <v>115</v>
      </c>
      <c r="H22" s="25">
        <v>2300</v>
      </c>
      <c r="I22" s="44">
        <v>2000</v>
      </c>
      <c r="J22" s="25">
        <v>800</v>
      </c>
      <c r="K22" s="26" t="s">
        <v>116</v>
      </c>
      <c r="L22" s="32" t="s">
        <v>117</v>
      </c>
      <c r="M22" s="25">
        <v>1210</v>
      </c>
      <c r="N22" s="25" t="s">
        <v>30</v>
      </c>
      <c r="O22" s="46" t="s">
        <v>118</v>
      </c>
      <c r="P22" s="45">
        <v>43069</v>
      </c>
      <c r="Q22" s="54"/>
    </row>
    <row r="23" spans="1:17" ht="156.75" customHeight="1">
      <c r="A23" s="25">
        <v>14</v>
      </c>
      <c r="B23" s="26" t="s">
        <v>119</v>
      </c>
      <c r="C23" s="25" t="s">
        <v>113</v>
      </c>
      <c r="D23" s="25" t="s">
        <v>24</v>
      </c>
      <c r="E23" s="26" t="s">
        <v>120</v>
      </c>
      <c r="F23" s="25" t="s">
        <v>26</v>
      </c>
      <c r="G23" s="25" t="s">
        <v>121</v>
      </c>
      <c r="H23" s="25">
        <v>802</v>
      </c>
      <c r="I23" s="44">
        <v>266</v>
      </c>
      <c r="J23" s="25">
        <v>650</v>
      </c>
      <c r="K23" s="26" t="s">
        <v>116</v>
      </c>
      <c r="L23" s="32" t="s">
        <v>117</v>
      </c>
      <c r="M23" s="25">
        <v>152</v>
      </c>
      <c r="N23" s="25" t="s">
        <v>122</v>
      </c>
      <c r="O23" s="46" t="s">
        <v>123</v>
      </c>
      <c r="P23" s="45">
        <v>43070</v>
      </c>
      <c r="Q23" s="54"/>
    </row>
    <row r="24" spans="1:17" ht="30.75" customHeight="1">
      <c r="A24" s="28" t="s">
        <v>124</v>
      </c>
      <c r="B24" s="29"/>
      <c r="C24" s="29"/>
      <c r="D24" s="29"/>
      <c r="E24" s="30"/>
      <c r="F24" s="31"/>
      <c r="G24" s="31"/>
      <c r="H24" s="31">
        <f>SUM(H25:H42)</f>
        <v>113190.37</v>
      </c>
      <c r="I24" s="31">
        <f>SUM(I25:I42)</f>
        <v>0</v>
      </c>
      <c r="J24" s="31">
        <f>SUM(J25:J42)</f>
        <v>0</v>
      </c>
      <c r="K24" s="31"/>
      <c r="L24" s="31"/>
      <c r="M24" s="31">
        <f>SUM(M25:M42)</f>
        <v>85919.1</v>
      </c>
      <c r="N24" s="31"/>
      <c r="O24" s="33"/>
      <c r="P24" s="33"/>
      <c r="Q24" s="55"/>
    </row>
    <row r="25" spans="1:17" ht="42.75">
      <c r="A25" s="25">
        <v>15</v>
      </c>
      <c r="B25" s="26" t="s">
        <v>125</v>
      </c>
      <c r="C25" s="25" t="s">
        <v>126</v>
      </c>
      <c r="D25" s="25" t="s">
        <v>127</v>
      </c>
      <c r="E25" s="27" t="s">
        <v>128</v>
      </c>
      <c r="F25" s="25" t="s">
        <v>61</v>
      </c>
      <c r="G25" s="25"/>
      <c r="H25" s="25"/>
      <c r="I25" s="44">
        <v>0</v>
      </c>
      <c r="J25" s="25">
        <v>0</v>
      </c>
      <c r="K25" s="26" t="s">
        <v>129</v>
      </c>
      <c r="L25" s="26" t="s">
        <v>130</v>
      </c>
      <c r="M25" s="25">
        <v>600</v>
      </c>
      <c r="N25" s="25" t="s">
        <v>30</v>
      </c>
      <c r="O25" s="45">
        <v>43160</v>
      </c>
      <c r="P25" s="45">
        <v>43435</v>
      </c>
      <c r="Q25" s="53" t="s">
        <v>131</v>
      </c>
    </row>
    <row r="26" spans="1:17" ht="42.75">
      <c r="A26" s="25">
        <v>16</v>
      </c>
      <c r="B26" s="26" t="s">
        <v>132</v>
      </c>
      <c r="C26" s="25" t="s">
        <v>126</v>
      </c>
      <c r="D26" s="25" t="s">
        <v>127</v>
      </c>
      <c r="E26" s="32" t="s">
        <v>133</v>
      </c>
      <c r="F26" s="25" t="s">
        <v>61</v>
      </c>
      <c r="G26" s="25"/>
      <c r="H26" s="25"/>
      <c r="I26" s="25">
        <v>0</v>
      </c>
      <c r="J26" s="25">
        <v>0</v>
      </c>
      <c r="K26" s="32" t="s">
        <v>129</v>
      </c>
      <c r="L26" s="32" t="s">
        <v>134</v>
      </c>
      <c r="M26" s="25">
        <v>600</v>
      </c>
      <c r="N26" s="25" t="s">
        <v>30</v>
      </c>
      <c r="O26" s="45">
        <v>43191</v>
      </c>
      <c r="P26" s="45">
        <v>43435</v>
      </c>
      <c r="Q26" s="53" t="s">
        <v>135</v>
      </c>
    </row>
    <row r="27" spans="1:17" ht="28.5">
      <c r="A27" s="25">
        <v>17</v>
      </c>
      <c r="B27" s="32" t="s">
        <v>136</v>
      </c>
      <c r="C27" s="25" t="s">
        <v>137</v>
      </c>
      <c r="D27" s="25" t="s">
        <v>127</v>
      </c>
      <c r="E27" s="32" t="s">
        <v>138</v>
      </c>
      <c r="F27" s="25" t="s">
        <v>61</v>
      </c>
      <c r="G27" s="25"/>
      <c r="H27" s="25">
        <v>500</v>
      </c>
      <c r="I27" s="25">
        <v>0</v>
      </c>
      <c r="J27" s="25">
        <v>0</v>
      </c>
      <c r="K27" s="32" t="s">
        <v>129</v>
      </c>
      <c r="L27" s="26" t="s">
        <v>29</v>
      </c>
      <c r="M27" s="25">
        <v>150</v>
      </c>
      <c r="N27" s="25" t="s">
        <v>30</v>
      </c>
      <c r="O27" s="45">
        <v>43221</v>
      </c>
      <c r="P27" s="45">
        <v>43374</v>
      </c>
      <c r="Q27" s="56"/>
    </row>
    <row r="28" spans="1:17" ht="57">
      <c r="A28" s="25">
        <v>18</v>
      </c>
      <c r="B28" s="26" t="s">
        <v>139</v>
      </c>
      <c r="C28" s="25" t="s">
        <v>140</v>
      </c>
      <c r="D28" s="25" t="s">
        <v>127</v>
      </c>
      <c r="E28" s="27" t="s">
        <v>141</v>
      </c>
      <c r="F28" s="25" t="s">
        <v>26</v>
      </c>
      <c r="G28" s="25" t="s">
        <v>142</v>
      </c>
      <c r="H28" s="25">
        <v>850</v>
      </c>
      <c r="I28" s="44">
        <v>0</v>
      </c>
      <c r="J28" s="25">
        <v>0</v>
      </c>
      <c r="K28" s="26" t="s">
        <v>143</v>
      </c>
      <c r="L28" s="26" t="s">
        <v>29</v>
      </c>
      <c r="M28" s="25">
        <v>850</v>
      </c>
      <c r="N28" s="25" t="s">
        <v>30</v>
      </c>
      <c r="O28" s="45">
        <v>43160</v>
      </c>
      <c r="P28" s="45">
        <v>43344</v>
      </c>
      <c r="Q28" s="53"/>
    </row>
    <row r="29" spans="1:17" ht="85.5">
      <c r="A29" s="25">
        <v>19</v>
      </c>
      <c r="B29" s="26" t="s">
        <v>144</v>
      </c>
      <c r="C29" s="25" t="s">
        <v>145</v>
      </c>
      <c r="D29" s="25" t="s">
        <v>127</v>
      </c>
      <c r="E29" s="27" t="s">
        <v>146</v>
      </c>
      <c r="F29" s="25" t="s">
        <v>26</v>
      </c>
      <c r="G29" s="25" t="s">
        <v>147</v>
      </c>
      <c r="H29" s="25">
        <v>800</v>
      </c>
      <c r="I29" s="44">
        <v>0</v>
      </c>
      <c r="J29" s="25">
        <v>0</v>
      </c>
      <c r="K29" s="26" t="s">
        <v>148</v>
      </c>
      <c r="L29" s="26" t="s">
        <v>29</v>
      </c>
      <c r="M29" s="25">
        <v>800</v>
      </c>
      <c r="N29" s="25" t="s">
        <v>30</v>
      </c>
      <c r="O29" s="45">
        <v>43101</v>
      </c>
      <c r="P29" s="45">
        <v>43221</v>
      </c>
      <c r="Q29" s="53"/>
    </row>
    <row r="30" spans="1:17" ht="99.75">
      <c r="A30" s="25">
        <v>20</v>
      </c>
      <c r="B30" s="26" t="s">
        <v>149</v>
      </c>
      <c r="C30" s="25" t="s">
        <v>150</v>
      </c>
      <c r="D30" s="25" t="s">
        <v>127</v>
      </c>
      <c r="E30" s="27" t="s">
        <v>151</v>
      </c>
      <c r="F30" s="25" t="s">
        <v>26</v>
      </c>
      <c r="G30" s="25" t="s">
        <v>152</v>
      </c>
      <c r="H30" s="25">
        <v>11000</v>
      </c>
      <c r="I30" s="44">
        <v>0</v>
      </c>
      <c r="J30" s="25">
        <v>0</v>
      </c>
      <c r="K30" s="26" t="s">
        <v>153</v>
      </c>
      <c r="L30" s="26" t="s">
        <v>29</v>
      </c>
      <c r="M30" s="25">
        <v>11000</v>
      </c>
      <c r="N30" s="25" t="s">
        <v>30</v>
      </c>
      <c r="O30" s="45">
        <v>43101</v>
      </c>
      <c r="P30" s="45">
        <v>43344</v>
      </c>
      <c r="Q30" s="53"/>
    </row>
    <row r="31" spans="1:17" ht="71.25">
      <c r="A31" s="25">
        <v>21</v>
      </c>
      <c r="B31" s="26" t="s">
        <v>154</v>
      </c>
      <c r="C31" s="25" t="s">
        <v>150</v>
      </c>
      <c r="D31" s="25" t="s">
        <v>127</v>
      </c>
      <c r="E31" s="27" t="s">
        <v>155</v>
      </c>
      <c r="F31" s="25" t="s">
        <v>26</v>
      </c>
      <c r="G31" s="25" t="s">
        <v>156</v>
      </c>
      <c r="H31" s="25">
        <v>5800</v>
      </c>
      <c r="I31" s="44">
        <v>0</v>
      </c>
      <c r="J31" s="25">
        <v>0</v>
      </c>
      <c r="K31" s="26" t="s">
        <v>157</v>
      </c>
      <c r="L31" s="26" t="s">
        <v>158</v>
      </c>
      <c r="M31" s="25">
        <v>5800</v>
      </c>
      <c r="N31" s="25" t="s">
        <v>30</v>
      </c>
      <c r="O31" s="45">
        <v>43282</v>
      </c>
      <c r="P31" s="45">
        <v>43466</v>
      </c>
      <c r="Q31" s="53"/>
    </row>
    <row r="32" spans="1:17" ht="183.75" customHeight="1">
      <c r="A32" s="25">
        <v>22</v>
      </c>
      <c r="B32" s="26" t="s">
        <v>159</v>
      </c>
      <c r="C32" s="25" t="s">
        <v>160</v>
      </c>
      <c r="D32" s="25" t="s">
        <v>127</v>
      </c>
      <c r="E32" s="27" t="s">
        <v>161</v>
      </c>
      <c r="F32" s="25" t="s">
        <v>61</v>
      </c>
      <c r="G32" s="25"/>
      <c r="H32" s="25"/>
      <c r="I32" s="44">
        <v>0</v>
      </c>
      <c r="J32" s="25">
        <v>0</v>
      </c>
      <c r="K32" s="26" t="s">
        <v>162</v>
      </c>
      <c r="L32" s="26" t="s">
        <v>163</v>
      </c>
      <c r="M32" s="25">
        <v>1000</v>
      </c>
      <c r="N32" s="25" t="s">
        <v>30</v>
      </c>
      <c r="O32" s="45">
        <v>43101</v>
      </c>
      <c r="P32" s="45">
        <v>43465</v>
      </c>
      <c r="Q32" s="53" t="s">
        <v>164</v>
      </c>
    </row>
    <row r="33" spans="1:17" ht="123" customHeight="1">
      <c r="A33" s="25">
        <v>23</v>
      </c>
      <c r="B33" s="26" t="s">
        <v>165</v>
      </c>
      <c r="C33" s="25" t="s">
        <v>160</v>
      </c>
      <c r="D33" s="25" t="s">
        <v>127</v>
      </c>
      <c r="E33" s="27" t="s">
        <v>166</v>
      </c>
      <c r="F33" s="25" t="s">
        <v>61</v>
      </c>
      <c r="G33" s="25"/>
      <c r="H33" s="25"/>
      <c r="I33" s="44">
        <v>0</v>
      </c>
      <c r="J33" s="25">
        <v>0</v>
      </c>
      <c r="K33" s="26" t="s">
        <v>167</v>
      </c>
      <c r="L33" s="26" t="s">
        <v>168</v>
      </c>
      <c r="M33" s="25">
        <v>700</v>
      </c>
      <c r="N33" s="25" t="s">
        <v>30</v>
      </c>
      <c r="O33" s="45">
        <v>43160</v>
      </c>
      <c r="P33" s="45">
        <v>43830</v>
      </c>
      <c r="Q33" s="53" t="s">
        <v>164</v>
      </c>
    </row>
    <row r="34" spans="1:17" s="2" customFormat="1" ht="42.75">
      <c r="A34" s="25">
        <v>24</v>
      </c>
      <c r="B34" s="32" t="s">
        <v>169</v>
      </c>
      <c r="C34" s="25" t="s">
        <v>170</v>
      </c>
      <c r="D34" s="25" t="s">
        <v>127</v>
      </c>
      <c r="E34" s="32" t="s">
        <v>171</v>
      </c>
      <c r="F34" s="25" t="s">
        <v>26</v>
      </c>
      <c r="G34" s="25" t="s">
        <v>172</v>
      </c>
      <c r="H34" s="25">
        <v>8040.37</v>
      </c>
      <c r="I34" s="25">
        <v>0</v>
      </c>
      <c r="J34" s="25">
        <v>0</v>
      </c>
      <c r="K34" s="32" t="s">
        <v>173</v>
      </c>
      <c r="L34" s="32" t="s">
        <v>174</v>
      </c>
      <c r="M34" s="25">
        <v>2442.1</v>
      </c>
      <c r="N34" s="25" t="s">
        <v>175</v>
      </c>
      <c r="O34" s="45">
        <v>43344</v>
      </c>
      <c r="P34" s="45">
        <v>43435</v>
      </c>
      <c r="Q34" s="53"/>
    </row>
    <row r="35" spans="1:17" s="2" customFormat="1" ht="71.25">
      <c r="A35" s="25">
        <v>25</v>
      </c>
      <c r="B35" s="32" t="s">
        <v>176</v>
      </c>
      <c r="C35" s="25" t="s">
        <v>177</v>
      </c>
      <c r="D35" s="25" t="s">
        <v>127</v>
      </c>
      <c r="E35" s="32" t="s">
        <v>178</v>
      </c>
      <c r="F35" s="25" t="s">
        <v>61</v>
      </c>
      <c r="G35" s="25"/>
      <c r="H35" s="25">
        <v>0</v>
      </c>
      <c r="I35" s="25">
        <v>0</v>
      </c>
      <c r="J35" s="25">
        <v>0</v>
      </c>
      <c r="K35" s="32" t="s">
        <v>173</v>
      </c>
      <c r="L35" s="32" t="s">
        <v>179</v>
      </c>
      <c r="M35" s="25">
        <v>550</v>
      </c>
      <c r="N35" s="25" t="s">
        <v>30</v>
      </c>
      <c r="O35" s="45">
        <v>43160</v>
      </c>
      <c r="P35" s="45">
        <v>43374</v>
      </c>
      <c r="Q35" s="53" t="s">
        <v>180</v>
      </c>
    </row>
    <row r="36" spans="1:17" ht="99.75">
      <c r="A36" s="25">
        <v>26</v>
      </c>
      <c r="B36" s="32" t="s">
        <v>181</v>
      </c>
      <c r="C36" s="25" t="s">
        <v>182</v>
      </c>
      <c r="D36" s="25" t="s">
        <v>127</v>
      </c>
      <c r="E36" s="32" t="s">
        <v>183</v>
      </c>
      <c r="F36" s="25" t="s">
        <v>61</v>
      </c>
      <c r="G36" s="25"/>
      <c r="H36" s="25">
        <v>1000</v>
      </c>
      <c r="I36" s="25">
        <v>0</v>
      </c>
      <c r="J36" s="25">
        <v>0</v>
      </c>
      <c r="K36" s="32" t="s">
        <v>184</v>
      </c>
      <c r="L36" s="32" t="s">
        <v>185</v>
      </c>
      <c r="M36" s="25">
        <v>1000</v>
      </c>
      <c r="N36" s="25" t="s">
        <v>30</v>
      </c>
      <c r="O36" s="45">
        <v>43101</v>
      </c>
      <c r="P36" s="45">
        <v>43160</v>
      </c>
      <c r="Q36" s="56"/>
    </row>
    <row r="37" spans="1:17" ht="57">
      <c r="A37" s="25">
        <v>27</v>
      </c>
      <c r="B37" s="26" t="s">
        <v>186</v>
      </c>
      <c r="C37" s="25" t="s">
        <v>187</v>
      </c>
      <c r="D37" s="25" t="s">
        <v>127</v>
      </c>
      <c r="E37" s="32" t="s">
        <v>188</v>
      </c>
      <c r="F37" s="25" t="s">
        <v>189</v>
      </c>
      <c r="G37" s="25" t="s">
        <v>190</v>
      </c>
      <c r="H37" s="25">
        <v>13000</v>
      </c>
      <c r="I37" s="25">
        <v>0</v>
      </c>
      <c r="J37" s="25">
        <v>0</v>
      </c>
      <c r="K37" s="32" t="s">
        <v>191</v>
      </c>
      <c r="L37" s="32" t="s">
        <v>158</v>
      </c>
      <c r="M37" s="44">
        <v>6000</v>
      </c>
      <c r="N37" s="25" t="s">
        <v>192</v>
      </c>
      <c r="O37" s="45">
        <v>43313</v>
      </c>
      <c r="P37" s="45" t="s">
        <v>193</v>
      </c>
      <c r="Q37" s="54"/>
    </row>
    <row r="38" spans="1:17" ht="42.75">
      <c r="A38" s="25">
        <v>28</v>
      </c>
      <c r="B38" s="26" t="s">
        <v>194</v>
      </c>
      <c r="C38" s="25" t="s">
        <v>51</v>
      </c>
      <c r="D38" s="25" t="s">
        <v>127</v>
      </c>
      <c r="E38" s="32" t="s">
        <v>195</v>
      </c>
      <c r="F38" s="25" t="s">
        <v>26</v>
      </c>
      <c r="G38" s="25" t="s">
        <v>196</v>
      </c>
      <c r="H38" s="25">
        <v>2200</v>
      </c>
      <c r="I38" s="25">
        <v>0</v>
      </c>
      <c r="J38" s="25">
        <v>0</v>
      </c>
      <c r="K38" s="32" t="s">
        <v>191</v>
      </c>
      <c r="L38" s="32" t="s">
        <v>197</v>
      </c>
      <c r="M38" s="44">
        <v>1000</v>
      </c>
      <c r="N38" s="25" t="s">
        <v>30</v>
      </c>
      <c r="O38" s="45">
        <v>43252</v>
      </c>
      <c r="P38" s="45">
        <v>43830</v>
      </c>
      <c r="Q38" s="54"/>
    </row>
    <row r="39" spans="1:17" ht="42.75">
      <c r="A39" s="25">
        <v>29</v>
      </c>
      <c r="B39" s="26" t="s">
        <v>198</v>
      </c>
      <c r="C39" s="25" t="s">
        <v>51</v>
      </c>
      <c r="D39" s="25" t="s">
        <v>127</v>
      </c>
      <c r="E39" s="32" t="s">
        <v>199</v>
      </c>
      <c r="F39" s="25" t="s">
        <v>26</v>
      </c>
      <c r="G39" s="25" t="s">
        <v>200</v>
      </c>
      <c r="H39" s="25">
        <v>70000</v>
      </c>
      <c r="I39" s="25">
        <v>0</v>
      </c>
      <c r="J39" s="25">
        <v>0</v>
      </c>
      <c r="K39" s="32" t="s">
        <v>191</v>
      </c>
      <c r="L39" s="32" t="s">
        <v>201</v>
      </c>
      <c r="M39" s="44">
        <v>14000</v>
      </c>
      <c r="N39" s="25" t="s">
        <v>202</v>
      </c>
      <c r="O39" s="45">
        <v>43374</v>
      </c>
      <c r="P39" s="45">
        <v>44348</v>
      </c>
      <c r="Q39" s="54"/>
    </row>
    <row r="40" spans="1:17" ht="142.5">
      <c r="A40" s="25">
        <v>30</v>
      </c>
      <c r="B40" s="32" t="s">
        <v>203</v>
      </c>
      <c r="C40" s="25" t="s">
        <v>204</v>
      </c>
      <c r="D40" s="25" t="s">
        <v>127</v>
      </c>
      <c r="E40" s="27" t="s">
        <v>205</v>
      </c>
      <c r="F40" s="25" t="s">
        <v>61</v>
      </c>
      <c r="G40" s="25"/>
      <c r="H40" s="25"/>
      <c r="I40" s="25">
        <v>0</v>
      </c>
      <c r="J40" s="25">
        <v>0</v>
      </c>
      <c r="K40" s="32" t="s">
        <v>206</v>
      </c>
      <c r="L40" s="32" t="s">
        <v>207</v>
      </c>
      <c r="M40" s="25">
        <v>34000</v>
      </c>
      <c r="N40" s="25" t="s">
        <v>208</v>
      </c>
      <c r="O40" s="45">
        <v>43101</v>
      </c>
      <c r="P40" s="45">
        <v>43435</v>
      </c>
      <c r="Q40" s="54"/>
    </row>
    <row r="41" spans="1:17" ht="28.5">
      <c r="A41" s="25">
        <v>31</v>
      </c>
      <c r="B41" s="26" t="s">
        <v>209</v>
      </c>
      <c r="C41" s="25" t="s">
        <v>210</v>
      </c>
      <c r="D41" s="25" t="s">
        <v>127</v>
      </c>
      <c r="E41" s="27" t="s">
        <v>211</v>
      </c>
      <c r="F41" s="25" t="s">
        <v>61</v>
      </c>
      <c r="G41" s="25"/>
      <c r="H41" s="25"/>
      <c r="I41" s="44">
        <v>0</v>
      </c>
      <c r="J41" s="25">
        <v>0</v>
      </c>
      <c r="K41" s="26" t="s">
        <v>173</v>
      </c>
      <c r="L41" s="32" t="s">
        <v>212</v>
      </c>
      <c r="M41" s="25">
        <v>3927</v>
      </c>
      <c r="N41" s="25" t="s">
        <v>30</v>
      </c>
      <c r="O41" s="45" t="s">
        <v>213</v>
      </c>
      <c r="P41" s="45" t="s">
        <v>213</v>
      </c>
      <c r="Q41" s="54"/>
    </row>
    <row r="42" spans="1:17" ht="28.5">
      <c r="A42" s="25">
        <v>32</v>
      </c>
      <c r="B42" s="26" t="s">
        <v>214</v>
      </c>
      <c r="C42" s="25" t="s">
        <v>215</v>
      </c>
      <c r="D42" s="25" t="s">
        <v>127</v>
      </c>
      <c r="E42" s="27" t="s">
        <v>216</v>
      </c>
      <c r="F42" s="25" t="s">
        <v>61</v>
      </c>
      <c r="G42" s="25"/>
      <c r="H42" s="25"/>
      <c r="I42" s="44">
        <v>0</v>
      </c>
      <c r="J42" s="25">
        <v>0</v>
      </c>
      <c r="K42" s="26" t="s">
        <v>173</v>
      </c>
      <c r="L42" s="32" t="s">
        <v>217</v>
      </c>
      <c r="M42" s="25">
        <v>1500</v>
      </c>
      <c r="N42" s="25" t="s">
        <v>30</v>
      </c>
      <c r="O42" s="45" t="s">
        <v>213</v>
      </c>
      <c r="P42" s="45" t="s">
        <v>213</v>
      </c>
      <c r="Q42" s="26" t="s">
        <v>218</v>
      </c>
    </row>
    <row r="43" spans="1:17" ht="30.75" customHeight="1">
      <c r="A43" s="28" t="s">
        <v>219</v>
      </c>
      <c r="B43" s="29"/>
      <c r="C43" s="29"/>
      <c r="D43" s="29"/>
      <c r="E43" s="30"/>
      <c r="F43" s="33"/>
      <c r="G43" s="33"/>
      <c r="H43" s="31">
        <f>SUM(H44:H46)</f>
        <v>1750</v>
      </c>
      <c r="I43" s="31">
        <f>SUM(I44:I46)</f>
        <v>0</v>
      </c>
      <c r="J43" s="31">
        <f>SUM(J44:J46)</f>
        <v>0</v>
      </c>
      <c r="K43" s="31"/>
      <c r="L43" s="31"/>
      <c r="M43" s="31">
        <f>SUM(M44:M46)</f>
        <v>0</v>
      </c>
      <c r="N43" s="31"/>
      <c r="O43" s="48"/>
      <c r="P43" s="48"/>
      <c r="Q43" s="57"/>
    </row>
    <row r="44" spans="1:17" ht="57">
      <c r="A44" s="25">
        <v>33</v>
      </c>
      <c r="B44" s="32" t="s">
        <v>220</v>
      </c>
      <c r="C44" s="25" t="s">
        <v>35</v>
      </c>
      <c r="D44" s="32" t="s">
        <v>221</v>
      </c>
      <c r="E44" s="32" t="s">
        <v>222</v>
      </c>
      <c r="F44" s="25" t="s">
        <v>61</v>
      </c>
      <c r="G44" s="25"/>
      <c r="H44" s="25"/>
      <c r="I44" s="25">
        <v>0</v>
      </c>
      <c r="J44" s="25">
        <v>0</v>
      </c>
      <c r="K44" s="32" t="s">
        <v>129</v>
      </c>
      <c r="L44" s="32" t="s">
        <v>223</v>
      </c>
      <c r="M44" s="25">
        <v>0</v>
      </c>
      <c r="N44" s="25" t="s">
        <v>30</v>
      </c>
      <c r="O44" s="45">
        <v>43617</v>
      </c>
      <c r="P44" s="45">
        <v>43800</v>
      </c>
      <c r="Q44" s="26"/>
    </row>
    <row r="45" spans="1:17" ht="57">
      <c r="A45" s="25">
        <v>34</v>
      </c>
      <c r="B45" s="32" t="s">
        <v>224</v>
      </c>
      <c r="C45" s="25" t="s">
        <v>99</v>
      </c>
      <c r="D45" s="32" t="s">
        <v>221</v>
      </c>
      <c r="E45" s="32" t="s">
        <v>225</v>
      </c>
      <c r="F45" s="25" t="s">
        <v>61</v>
      </c>
      <c r="G45" s="25"/>
      <c r="H45" s="25"/>
      <c r="I45" s="25">
        <v>0</v>
      </c>
      <c r="J45" s="25">
        <v>0</v>
      </c>
      <c r="K45" s="32" t="s">
        <v>129</v>
      </c>
      <c r="L45" s="32" t="s">
        <v>226</v>
      </c>
      <c r="M45" s="25">
        <v>0</v>
      </c>
      <c r="N45" s="25" t="s">
        <v>30</v>
      </c>
      <c r="O45" s="45" t="s">
        <v>193</v>
      </c>
      <c r="P45" s="45" t="s">
        <v>227</v>
      </c>
      <c r="Q45" s="26" t="s">
        <v>228</v>
      </c>
    </row>
    <row r="46" spans="1:17" ht="42.75">
      <c r="A46" s="25">
        <v>35</v>
      </c>
      <c r="B46" s="32" t="s">
        <v>229</v>
      </c>
      <c r="C46" s="25" t="s">
        <v>113</v>
      </c>
      <c r="D46" s="32" t="s">
        <v>221</v>
      </c>
      <c r="E46" s="32" t="s">
        <v>230</v>
      </c>
      <c r="F46" s="25" t="s">
        <v>26</v>
      </c>
      <c r="G46" s="25" t="s">
        <v>231</v>
      </c>
      <c r="H46" s="25">
        <v>1750</v>
      </c>
      <c r="I46" s="25">
        <v>0</v>
      </c>
      <c r="J46" s="25">
        <v>0</v>
      </c>
      <c r="K46" s="32" t="s">
        <v>129</v>
      </c>
      <c r="L46" s="32" t="s">
        <v>226</v>
      </c>
      <c r="M46" s="25">
        <v>0</v>
      </c>
      <c r="N46" s="25" t="s">
        <v>30</v>
      </c>
      <c r="O46" s="45" t="s">
        <v>193</v>
      </c>
      <c r="P46" s="45" t="s">
        <v>227</v>
      </c>
      <c r="Q46" s="58"/>
    </row>
    <row r="47" spans="1:17" ht="30.75" customHeight="1">
      <c r="A47" s="18" t="s">
        <v>232</v>
      </c>
      <c r="B47" s="19"/>
      <c r="C47" s="19"/>
      <c r="D47" s="19"/>
      <c r="E47" s="20"/>
      <c r="F47" s="33"/>
      <c r="G47" s="33"/>
      <c r="H47" s="31">
        <f>SUM(H48,H50)</f>
        <v>40436.802500000005</v>
      </c>
      <c r="I47" s="31">
        <f>SUM(I48,I50)</f>
        <v>350</v>
      </c>
      <c r="J47" s="31">
        <f>SUM(J48,J50)</f>
        <v>550</v>
      </c>
      <c r="K47" s="31"/>
      <c r="L47" s="31"/>
      <c r="M47" s="31">
        <f>SUM(M48,M50)</f>
        <v>17886.8</v>
      </c>
      <c r="N47" s="33"/>
      <c r="O47" s="49"/>
      <c r="P47" s="49"/>
      <c r="Q47" s="59"/>
    </row>
    <row r="48" spans="1:17" ht="30.75" customHeight="1">
      <c r="A48" s="18" t="s">
        <v>233</v>
      </c>
      <c r="B48" s="19"/>
      <c r="C48" s="19"/>
      <c r="D48" s="19"/>
      <c r="E48" s="20"/>
      <c r="F48" s="24"/>
      <c r="G48" s="24"/>
      <c r="H48" s="24">
        <f>SUM(H49:H49)</f>
        <v>800</v>
      </c>
      <c r="I48" s="24">
        <f>SUM(I49:I49)</f>
        <v>100</v>
      </c>
      <c r="J48" s="24">
        <f>SUM(J49:J49)</f>
        <v>300</v>
      </c>
      <c r="K48" s="24"/>
      <c r="L48" s="24"/>
      <c r="M48" s="24">
        <f>SUM(M49:M49)</f>
        <v>500</v>
      </c>
      <c r="N48" s="24"/>
      <c r="O48" s="42"/>
      <c r="P48" s="43"/>
      <c r="Q48" s="52"/>
    </row>
    <row r="49" spans="1:17" ht="47.25" customHeight="1">
      <c r="A49" s="25">
        <v>36</v>
      </c>
      <c r="B49" s="26" t="s">
        <v>234</v>
      </c>
      <c r="C49" s="25" t="s">
        <v>235</v>
      </c>
      <c r="D49" s="25" t="s">
        <v>24</v>
      </c>
      <c r="E49" s="27" t="s">
        <v>236</v>
      </c>
      <c r="F49" s="25" t="s">
        <v>26</v>
      </c>
      <c r="G49" s="25" t="s">
        <v>237</v>
      </c>
      <c r="H49" s="25">
        <v>800</v>
      </c>
      <c r="I49" s="44">
        <v>100</v>
      </c>
      <c r="J49" s="25">
        <v>300</v>
      </c>
      <c r="K49" s="26" t="s">
        <v>238</v>
      </c>
      <c r="L49" s="32" t="s">
        <v>239</v>
      </c>
      <c r="M49" s="25">
        <v>500</v>
      </c>
      <c r="N49" s="25" t="s">
        <v>30</v>
      </c>
      <c r="O49" s="47">
        <v>43009</v>
      </c>
      <c r="P49" s="47">
        <v>43344</v>
      </c>
      <c r="Q49" s="54"/>
    </row>
    <row r="50" spans="1:17" ht="30.75" customHeight="1">
      <c r="A50" s="28" t="s">
        <v>240</v>
      </c>
      <c r="B50" s="29"/>
      <c r="C50" s="29"/>
      <c r="D50" s="29"/>
      <c r="E50" s="30"/>
      <c r="F50" s="31"/>
      <c r="G50" s="31"/>
      <c r="H50" s="31">
        <f>SUM(H51:H54)</f>
        <v>39636.802500000005</v>
      </c>
      <c r="I50" s="31">
        <f>SUM(I51:I54)</f>
        <v>250</v>
      </c>
      <c r="J50" s="31">
        <f>SUM(J51:J54)</f>
        <v>250</v>
      </c>
      <c r="K50" s="31"/>
      <c r="L50" s="31"/>
      <c r="M50" s="31">
        <f>SUM(M51:M54)</f>
        <v>17386.8</v>
      </c>
      <c r="N50" s="31"/>
      <c r="O50" s="33"/>
      <c r="P50" s="33"/>
      <c r="Q50" s="55"/>
    </row>
    <row r="51" spans="1:17" ht="57">
      <c r="A51" s="25">
        <v>37</v>
      </c>
      <c r="B51" s="26" t="s">
        <v>241</v>
      </c>
      <c r="C51" s="25" t="s">
        <v>235</v>
      </c>
      <c r="D51" s="25" t="s">
        <v>242</v>
      </c>
      <c r="E51" s="26" t="s">
        <v>243</v>
      </c>
      <c r="F51" s="25" t="s">
        <v>189</v>
      </c>
      <c r="G51" s="25" t="s">
        <v>244</v>
      </c>
      <c r="H51" s="25">
        <v>15000</v>
      </c>
      <c r="I51" s="44">
        <v>0</v>
      </c>
      <c r="J51" s="25">
        <v>0</v>
      </c>
      <c r="K51" s="26" t="s">
        <v>245</v>
      </c>
      <c r="L51" s="32" t="s">
        <v>246</v>
      </c>
      <c r="M51" s="25">
        <v>6000</v>
      </c>
      <c r="N51" s="25" t="s">
        <v>30</v>
      </c>
      <c r="O51" s="46" t="s">
        <v>32</v>
      </c>
      <c r="P51" s="46" t="s">
        <v>247</v>
      </c>
      <c r="Q51" s="54"/>
    </row>
    <row r="52" spans="1:17" ht="42.75">
      <c r="A52" s="25">
        <v>38</v>
      </c>
      <c r="B52" s="26" t="s">
        <v>248</v>
      </c>
      <c r="C52" s="25" t="s">
        <v>235</v>
      </c>
      <c r="D52" s="25" t="s">
        <v>242</v>
      </c>
      <c r="E52" s="26" t="s">
        <v>249</v>
      </c>
      <c r="F52" s="25" t="s">
        <v>26</v>
      </c>
      <c r="G52" s="25" t="s">
        <v>250</v>
      </c>
      <c r="H52" s="25">
        <v>12000</v>
      </c>
      <c r="I52" s="44">
        <v>0</v>
      </c>
      <c r="J52" s="25">
        <v>0</v>
      </c>
      <c r="K52" s="26" t="s">
        <v>251</v>
      </c>
      <c r="L52" s="32" t="s">
        <v>246</v>
      </c>
      <c r="M52" s="25">
        <v>6000</v>
      </c>
      <c r="N52" s="25" t="s">
        <v>30</v>
      </c>
      <c r="O52" s="46" t="s">
        <v>252</v>
      </c>
      <c r="P52" s="46" t="s">
        <v>253</v>
      </c>
      <c r="Q52" s="56"/>
    </row>
    <row r="53" spans="1:17" ht="71.25">
      <c r="A53" s="25">
        <v>39</v>
      </c>
      <c r="B53" s="26" t="s">
        <v>254</v>
      </c>
      <c r="C53" s="25" t="s">
        <v>255</v>
      </c>
      <c r="D53" s="25" t="s">
        <v>242</v>
      </c>
      <c r="E53" s="32" t="s">
        <v>256</v>
      </c>
      <c r="F53" s="25" t="s">
        <v>26</v>
      </c>
      <c r="G53" s="25" t="s">
        <v>257</v>
      </c>
      <c r="H53" s="25">
        <v>636.8025</v>
      </c>
      <c r="I53" s="44">
        <v>250</v>
      </c>
      <c r="J53" s="25">
        <v>250</v>
      </c>
      <c r="K53" s="26" t="s">
        <v>258</v>
      </c>
      <c r="L53" s="32" t="s">
        <v>259</v>
      </c>
      <c r="M53" s="25">
        <v>386.8</v>
      </c>
      <c r="N53" s="25" t="s">
        <v>30</v>
      </c>
      <c r="O53" s="46" t="s">
        <v>105</v>
      </c>
      <c r="P53" s="50">
        <v>43291.9</v>
      </c>
      <c r="Q53" s="54"/>
    </row>
    <row r="54" spans="1:17" ht="111.75" customHeight="1">
      <c r="A54" s="25">
        <v>40</v>
      </c>
      <c r="B54" s="26" t="s">
        <v>260</v>
      </c>
      <c r="C54" s="25" t="s">
        <v>261</v>
      </c>
      <c r="D54" s="25" t="s">
        <v>242</v>
      </c>
      <c r="E54" s="32" t="s">
        <v>262</v>
      </c>
      <c r="F54" s="25" t="s">
        <v>26</v>
      </c>
      <c r="G54" s="25" t="s">
        <v>263</v>
      </c>
      <c r="H54" s="25">
        <v>12000</v>
      </c>
      <c r="I54" s="44">
        <v>0</v>
      </c>
      <c r="J54" s="25">
        <v>0</v>
      </c>
      <c r="K54" s="26" t="s">
        <v>264</v>
      </c>
      <c r="L54" s="32" t="s">
        <v>265</v>
      </c>
      <c r="M54" s="25">
        <v>5000</v>
      </c>
      <c r="N54" s="25" t="s">
        <v>30</v>
      </c>
      <c r="O54" s="46" t="s">
        <v>266</v>
      </c>
      <c r="P54" s="50">
        <v>43810.12</v>
      </c>
      <c r="Q54" s="54"/>
    </row>
    <row r="55" spans="1:17" ht="30.75" customHeight="1">
      <c r="A55" s="18" t="s">
        <v>267</v>
      </c>
      <c r="B55" s="19"/>
      <c r="C55" s="19"/>
      <c r="D55" s="19"/>
      <c r="E55" s="20"/>
      <c r="F55" s="33"/>
      <c r="G55" s="33"/>
      <c r="H55" s="31">
        <f>SUM(H56,H58,H65)</f>
        <v>14731.46</v>
      </c>
      <c r="I55" s="31">
        <f>SUM(I56,I58,I65)</f>
        <v>0</v>
      </c>
      <c r="J55" s="31">
        <f>SUM(J56,J58,J65)</f>
        <v>3415</v>
      </c>
      <c r="K55" s="31"/>
      <c r="L55" s="31"/>
      <c r="M55" s="31">
        <f>SUM(M56,M58,M65)</f>
        <v>14731.46</v>
      </c>
      <c r="N55" s="33"/>
      <c r="O55" s="49"/>
      <c r="P55" s="49"/>
      <c r="Q55" s="59"/>
    </row>
    <row r="56" spans="1:17" ht="30.75" customHeight="1">
      <c r="A56" s="18" t="s">
        <v>233</v>
      </c>
      <c r="B56" s="19"/>
      <c r="C56" s="19"/>
      <c r="D56" s="19"/>
      <c r="E56" s="20"/>
      <c r="F56" s="24"/>
      <c r="G56" s="24"/>
      <c r="H56" s="24">
        <f>SUM(H57:H57)</f>
        <v>3439</v>
      </c>
      <c r="I56" s="24">
        <f>SUM(I57:I57)</f>
        <v>0</v>
      </c>
      <c r="J56" s="24">
        <f>SUM(J57:J57)</f>
        <v>2050</v>
      </c>
      <c r="K56" s="24"/>
      <c r="L56" s="24"/>
      <c r="M56" s="24">
        <f>SUM(M57:M57)</f>
        <v>3439</v>
      </c>
      <c r="N56" s="24"/>
      <c r="O56" s="42"/>
      <c r="P56" s="43"/>
      <c r="Q56" s="52"/>
    </row>
    <row r="57" spans="1:17" s="2" customFormat="1" ht="57">
      <c r="A57" s="25">
        <v>41</v>
      </c>
      <c r="B57" s="26" t="s">
        <v>268</v>
      </c>
      <c r="C57" s="25" t="s">
        <v>269</v>
      </c>
      <c r="D57" s="25"/>
      <c r="E57" s="26" t="s">
        <v>270</v>
      </c>
      <c r="F57" s="25" t="s">
        <v>189</v>
      </c>
      <c r="G57" s="25" t="s">
        <v>271</v>
      </c>
      <c r="H57" s="25">
        <v>3439</v>
      </c>
      <c r="I57" s="44">
        <v>0</v>
      </c>
      <c r="J57" s="25">
        <v>2050</v>
      </c>
      <c r="K57" s="26" t="s">
        <v>272</v>
      </c>
      <c r="L57" s="32" t="s">
        <v>273</v>
      </c>
      <c r="M57" s="25">
        <v>3439</v>
      </c>
      <c r="N57" s="25" t="s">
        <v>274</v>
      </c>
      <c r="O57" s="46" t="s">
        <v>87</v>
      </c>
      <c r="P57" s="46" t="s">
        <v>96</v>
      </c>
      <c r="Q57" s="60"/>
    </row>
    <row r="58" spans="1:17" ht="30.75" customHeight="1">
      <c r="A58" s="28" t="s">
        <v>275</v>
      </c>
      <c r="B58" s="29"/>
      <c r="C58" s="29"/>
      <c r="D58" s="29"/>
      <c r="E58" s="30"/>
      <c r="F58" s="31"/>
      <c r="G58" s="31"/>
      <c r="H58" s="31">
        <f>SUM(H59:H64)</f>
        <v>8670.06</v>
      </c>
      <c r="I58" s="31">
        <f>SUM(I59:I64)</f>
        <v>0</v>
      </c>
      <c r="J58" s="31">
        <f>SUM(J59:J64)</f>
        <v>1365</v>
      </c>
      <c r="K58" s="31"/>
      <c r="L58" s="31"/>
      <c r="M58" s="31">
        <f>SUM(M59:M64)</f>
        <v>8670.06</v>
      </c>
      <c r="N58" s="31"/>
      <c r="O58" s="33"/>
      <c r="P58" s="33"/>
      <c r="Q58" s="55"/>
    </row>
    <row r="59" spans="1:17" s="2" customFormat="1" ht="42.75">
      <c r="A59" s="25">
        <v>42</v>
      </c>
      <c r="B59" s="26" t="s">
        <v>276</v>
      </c>
      <c r="C59" s="25" t="s">
        <v>277</v>
      </c>
      <c r="D59" s="25"/>
      <c r="E59" s="26" t="s">
        <v>278</v>
      </c>
      <c r="F59" s="25" t="s">
        <v>189</v>
      </c>
      <c r="G59" s="25" t="s">
        <v>279</v>
      </c>
      <c r="H59" s="25">
        <v>415</v>
      </c>
      <c r="I59" s="25">
        <v>0</v>
      </c>
      <c r="J59" s="25">
        <v>415</v>
      </c>
      <c r="K59" s="32" t="s">
        <v>280</v>
      </c>
      <c r="L59" s="32" t="s">
        <v>281</v>
      </c>
      <c r="M59" s="25">
        <v>415</v>
      </c>
      <c r="N59" s="25" t="s">
        <v>30</v>
      </c>
      <c r="O59" s="45">
        <v>43040</v>
      </c>
      <c r="P59" s="45">
        <v>43191</v>
      </c>
      <c r="Q59" s="60"/>
    </row>
    <row r="60" spans="1:17" s="2" customFormat="1" ht="30.75" customHeight="1">
      <c r="A60" s="25">
        <v>43</v>
      </c>
      <c r="B60" s="26" t="s">
        <v>282</v>
      </c>
      <c r="C60" s="25" t="s">
        <v>277</v>
      </c>
      <c r="D60" s="25"/>
      <c r="E60" s="26" t="s">
        <v>283</v>
      </c>
      <c r="F60" s="25" t="s">
        <v>189</v>
      </c>
      <c r="G60" s="25" t="s">
        <v>284</v>
      </c>
      <c r="H60" s="25">
        <v>950</v>
      </c>
      <c r="I60" s="25">
        <v>0</v>
      </c>
      <c r="J60" s="25">
        <v>950</v>
      </c>
      <c r="K60" s="32" t="s">
        <v>280</v>
      </c>
      <c r="L60" s="32" t="s">
        <v>281</v>
      </c>
      <c r="M60" s="25">
        <v>950</v>
      </c>
      <c r="N60" s="25" t="s">
        <v>30</v>
      </c>
      <c r="O60" s="45">
        <v>43040</v>
      </c>
      <c r="P60" s="45">
        <v>43191</v>
      </c>
      <c r="Q60" s="60"/>
    </row>
    <row r="61" spans="1:17" s="2" customFormat="1" ht="30.75" customHeight="1">
      <c r="A61" s="25">
        <v>44</v>
      </c>
      <c r="B61" s="26" t="s">
        <v>285</v>
      </c>
      <c r="C61" s="25" t="s">
        <v>277</v>
      </c>
      <c r="D61" s="25"/>
      <c r="E61" s="26" t="s">
        <v>286</v>
      </c>
      <c r="F61" s="25" t="s">
        <v>189</v>
      </c>
      <c r="G61" s="25" t="s">
        <v>287</v>
      </c>
      <c r="H61" s="25">
        <v>1423.31</v>
      </c>
      <c r="I61" s="25">
        <v>0</v>
      </c>
      <c r="J61" s="25">
        <v>0</v>
      </c>
      <c r="K61" s="32" t="s">
        <v>280</v>
      </c>
      <c r="L61" s="32" t="s">
        <v>281</v>
      </c>
      <c r="M61" s="25">
        <v>1423.31</v>
      </c>
      <c r="N61" s="25" t="s">
        <v>288</v>
      </c>
      <c r="O61" s="45">
        <v>43040</v>
      </c>
      <c r="P61" s="45">
        <v>43191</v>
      </c>
      <c r="Q61" s="60"/>
    </row>
    <row r="62" spans="1:17" s="2" customFormat="1" ht="30.75" customHeight="1">
      <c r="A62" s="25">
        <v>45</v>
      </c>
      <c r="B62" s="26" t="s">
        <v>289</v>
      </c>
      <c r="C62" s="25" t="s">
        <v>277</v>
      </c>
      <c r="D62" s="25"/>
      <c r="E62" s="26" t="s">
        <v>290</v>
      </c>
      <c r="F62" s="25" t="s">
        <v>189</v>
      </c>
      <c r="G62" s="25" t="s">
        <v>291</v>
      </c>
      <c r="H62" s="25">
        <v>1177.75</v>
      </c>
      <c r="I62" s="44">
        <v>0</v>
      </c>
      <c r="J62" s="25">
        <v>0</v>
      </c>
      <c r="K62" s="32" t="s">
        <v>280</v>
      </c>
      <c r="L62" s="32" t="s">
        <v>281</v>
      </c>
      <c r="M62" s="25">
        <v>1177.75</v>
      </c>
      <c r="N62" s="25" t="s">
        <v>288</v>
      </c>
      <c r="O62" s="45">
        <v>43040</v>
      </c>
      <c r="P62" s="45">
        <v>43191</v>
      </c>
      <c r="Q62" s="60"/>
    </row>
    <row r="63" spans="1:17" s="2" customFormat="1" ht="30.75" customHeight="1">
      <c r="A63" s="25">
        <v>46</v>
      </c>
      <c r="B63" s="26" t="s">
        <v>292</v>
      </c>
      <c r="C63" s="25" t="s">
        <v>277</v>
      </c>
      <c r="D63" s="25"/>
      <c r="E63" s="26" t="s">
        <v>293</v>
      </c>
      <c r="F63" s="25" t="s">
        <v>189</v>
      </c>
      <c r="G63" s="25" t="s">
        <v>294</v>
      </c>
      <c r="H63" s="25">
        <v>2280.77</v>
      </c>
      <c r="I63" s="25">
        <v>0</v>
      </c>
      <c r="J63" s="25">
        <v>0</v>
      </c>
      <c r="K63" s="32" t="s">
        <v>280</v>
      </c>
      <c r="L63" s="32" t="s">
        <v>281</v>
      </c>
      <c r="M63" s="25">
        <v>2280.77</v>
      </c>
      <c r="N63" s="25" t="s">
        <v>288</v>
      </c>
      <c r="O63" s="45">
        <v>43040</v>
      </c>
      <c r="P63" s="45">
        <v>43191</v>
      </c>
      <c r="Q63" s="45"/>
    </row>
    <row r="64" spans="1:17" s="2" customFormat="1" ht="30.75" customHeight="1">
      <c r="A64" s="25">
        <v>47</v>
      </c>
      <c r="B64" s="34" t="s">
        <v>295</v>
      </c>
      <c r="C64" s="25" t="s">
        <v>277</v>
      </c>
      <c r="D64" s="25"/>
      <c r="E64" s="26" t="s">
        <v>296</v>
      </c>
      <c r="F64" s="25" t="s">
        <v>189</v>
      </c>
      <c r="G64" s="25" t="s">
        <v>297</v>
      </c>
      <c r="H64" s="25">
        <v>2423.23</v>
      </c>
      <c r="I64" s="25">
        <v>0</v>
      </c>
      <c r="J64" s="25">
        <v>0</v>
      </c>
      <c r="K64" s="32" t="s">
        <v>280</v>
      </c>
      <c r="L64" s="32" t="s">
        <v>281</v>
      </c>
      <c r="M64" s="25">
        <v>2423.23</v>
      </c>
      <c r="N64" s="25" t="s">
        <v>288</v>
      </c>
      <c r="O64" s="45">
        <v>43040</v>
      </c>
      <c r="P64" s="45">
        <v>43191</v>
      </c>
      <c r="Q64" s="45"/>
    </row>
    <row r="65" spans="1:17" ht="30.75" customHeight="1">
      <c r="A65" s="28" t="s">
        <v>298</v>
      </c>
      <c r="B65" s="29"/>
      <c r="C65" s="29"/>
      <c r="D65" s="29"/>
      <c r="E65" s="30"/>
      <c r="F65" s="33"/>
      <c r="G65" s="33"/>
      <c r="H65" s="31">
        <f>SUM(H66:H74)</f>
        <v>2622.4</v>
      </c>
      <c r="I65" s="31">
        <f>SUM(I66:I74)</f>
        <v>0</v>
      </c>
      <c r="J65" s="31">
        <f>SUM(J66:J74)</f>
        <v>0</v>
      </c>
      <c r="K65" s="31"/>
      <c r="L65" s="31"/>
      <c r="M65" s="31">
        <f>SUM(M66:M74)</f>
        <v>2622.4</v>
      </c>
      <c r="N65" s="31"/>
      <c r="O65" s="48"/>
      <c r="P65" s="48"/>
      <c r="Q65" s="57"/>
    </row>
    <row r="66" spans="1:17" s="2" customFormat="1" ht="30.75" customHeight="1">
      <c r="A66" s="25">
        <v>48</v>
      </c>
      <c r="B66" s="26" t="s">
        <v>299</v>
      </c>
      <c r="C66" s="25" t="s">
        <v>277</v>
      </c>
      <c r="D66" s="25"/>
      <c r="E66" s="26" t="s">
        <v>300</v>
      </c>
      <c r="F66" s="25" t="s">
        <v>26</v>
      </c>
      <c r="G66" s="25" t="s">
        <v>301</v>
      </c>
      <c r="H66" s="25">
        <v>2622.4</v>
      </c>
      <c r="I66" s="25"/>
      <c r="J66" s="25"/>
      <c r="K66" s="32" t="s">
        <v>302</v>
      </c>
      <c r="L66" s="32" t="s">
        <v>281</v>
      </c>
      <c r="M66" s="25">
        <v>2622.4</v>
      </c>
      <c r="N66" s="25" t="s">
        <v>30</v>
      </c>
      <c r="O66" s="45">
        <v>43160</v>
      </c>
      <c r="P66" s="45">
        <v>43344</v>
      </c>
      <c r="Q66" s="53"/>
    </row>
    <row r="67" spans="1:17" s="2" customFormat="1" ht="42.75">
      <c r="A67" s="25">
        <v>49</v>
      </c>
      <c r="B67" s="26" t="s">
        <v>303</v>
      </c>
      <c r="C67" s="25" t="s">
        <v>277</v>
      </c>
      <c r="D67" s="25"/>
      <c r="E67" s="26" t="s">
        <v>304</v>
      </c>
      <c r="F67" s="25" t="s">
        <v>61</v>
      </c>
      <c r="G67" s="25"/>
      <c r="H67" s="25"/>
      <c r="I67" s="25"/>
      <c r="J67" s="25"/>
      <c r="K67" s="32" t="s">
        <v>302</v>
      </c>
      <c r="L67" s="32" t="s">
        <v>281</v>
      </c>
      <c r="M67" s="25"/>
      <c r="N67" s="25" t="s">
        <v>30</v>
      </c>
      <c r="O67" s="45">
        <v>43161</v>
      </c>
      <c r="P67" s="45">
        <v>43345</v>
      </c>
      <c r="Q67" s="53"/>
    </row>
    <row r="68" spans="1:17" s="2" customFormat="1" ht="42.75">
      <c r="A68" s="25">
        <v>50</v>
      </c>
      <c r="B68" s="26" t="s">
        <v>305</v>
      </c>
      <c r="C68" s="25" t="s">
        <v>277</v>
      </c>
      <c r="D68" s="25"/>
      <c r="E68" s="26" t="s">
        <v>306</v>
      </c>
      <c r="F68" s="25" t="s">
        <v>61</v>
      </c>
      <c r="G68" s="25"/>
      <c r="H68" s="25"/>
      <c r="I68" s="25"/>
      <c r="J68" s="25"/>
      <c r="K68" s="32" t="s">
        <v>302</v>
      </c>
      <c r="L68" s="32" t="s">
        <v>281</v>
      </c>
      <c r="M68" s="25"/>
      <c r="N68" s="25" t="s">
        <v>30</v>
      </c>
      <c r="O68" s="45">
        <v>43162</v>
      </c>
      <c r="P68" s="45">
        <v>43346</v>
      </c>
      <c r="Q68" s="53"/>
    </row>
    <row r="69" spans="1:17" s="2" customFormat="1" ht="28.5">
      <c r="A69" s="25">
        <v>51</v>
      </c>
      <c r="B69" s="26" t="s">
        <v>307</v>
      </c>
      <c r="C69" s="25" t="s">
        <v>277</v>
      </c>
      <c r="D69" s="25"/>
      <c r="E69" s="26" t="s">
        <v>308</v>
      </c>
      <c r="F69" s="25" t="s">
        <v>61</v>
      </c>
      <c r="G69" s="25"/>
      <c r="H69" s="25"/>
      <c r="I69" s="25"/>
      <c r="J69" s="25"/>
      <c r="K69" s="32" t="s">
        <v>302</v>
      </c>
      <c r="L69" s="32" t="s">
        <v>281</v>
      </c>
      <c r="M69" s="25"/>
      <c r="N69" s="25" t="s">
        <v>30</v>
      </c>
      <c r="O69" s="45">
        <v>43163</v>
      </c>
      <c r="P69" s="45">
        <v>43347</v>
      </c>
      <c r="Q69" s="53"/>
    </row>
    <row r="70" spans="1:17" s="2" customFormat="1" ht="30.75" customHeight="1">
      <c r="A70" s="25">
        <v>52</v>
      </c>
      <c r="B70" s="26" t="s">
        <v>309</v>
      </c>
      <c r="C70" s="25" t="s">
        <v>277</v>
      </c>
      <c r="D70" s="25"/>
      <c r="E70" s="26" t="s">
        <v>310</v>
      </c>
      <c r="F70" s="25" t="s">
        <v>61</v>
      </c>
      <c r="G70" s="25"/>
      <c r="H70" s="25"/>
      <c r="I70" s="25"/>
      <c r="J70" s="25"/>
      <c r="K70" s="32" t="s">
        <v>302</v>
      </c>
      <c r="L70" s="32" t="s">
        <v>281</v>
      </c>
      <c r="M70" s="25"/>
      <c r="N70" s="25" t="s">
        <v>30</v>
      </c>
      <c r="O70" s="45">
        <v>43164</v>
      </c>
      <c r="P70" s="45">
        <v>43348</v>
      </c>
      <c r="Q70" s="53"/>
    </row>
    <row r="71" spans="1:17" s="2" customFormat="1" ht="30.75" customHeight="1">
      <c r="A71" s="25">
        <v>53</v>
      </c>
      <c r="B71" s="26" t="s">
        <v>311</v>
      </c>
      <c r="C71" s="25" t="s">
        <v>277</v>
      </c>
      <c r="D71" s="25"/>
      <c r="E71" s="26" t="s">
        <v>312</v>
      </c>
      <c r="F71" s="25" t="s">
        <v>61</v>
      </c>
      <c r="G71" s="25"/>
      <c r="H71" s="25"/>
      <c r="I71" s="25"/>
      <c r="J71" s="25"/>
      <c r="K71" s="32" t="s">
        <v>302</v>
      </c>
      <c r="L71" s="32" t="s">
        <v>281</v>
      </c>
      <c r="M71" s="25"/>
      <c r="N71" s="25" t="s">
        <v>30</v>
      </c>
      <c r="O71" s="45">
        <v>43165</v>
      </c>
      <c r="P71" s="45">
        <v>43349</v>
      </c>
      <c r="Q71" s="53"/>
    </row>
    <row r="72" spans="1:17" s="2" customFormat="1" ht="30.75" customHeight="1">
      <c r="A72" s="25">
        <v>54</v>
      </c>
      <c r="B72" s="61" t="s">
        <v>313</v>
      </c>
      <c r="C72" s="25" t="s">
        <v>277</v>
      </c>
      <c r="D72" s="25"/>
      <c r="E72" s="26" t="s">
        <v>314</v>
      </c>
      <c r="F72" s="25" t="s">
        <v>61</v>
      </c>
      <c r="G72" s="25"/>
      <c r="H72" s="25"/>
      <c r="I72" s="25"/>
      <c r="J72" s="25"/>
      <c r="K72" s="32" t="s">
        <v>302</v>
      </c>
      <c r="L72" s="32" t="s">
        <v>281</v>
      </c>
      <c r="M72" s="25"/>
      <c r="N72" s="25" t="s">
        <v>30</v>
      </c>
      <c r="O72" s="45">
        <v>43166</v>
      </c>
      <c r="P72" s="45">
        <v>43350</v>
      </c>
      <c r="Q72" s="53"/>
    </row>
    <row r="73" spans="1:17" s="2" customFormat="1" ht="30.75" customHeight="1">
      <c r="A73" s="25">
        <v>55</v>
      </c>
      <c r="B73" s="26" t="s">
        <v>315</v>
      </c>
      <c r="C73" s="25" t="s">
        <v>277</v>
      </c>
      <c r="D73" s="25"/>
      <c r="E73" s="26" t="s">
        <v>316</v>
      </c>
      <c r="F73" s="25" t="s">
        <v>61</v>
      </c>
      <c r="G73" s="25"/>
      <c r="H73" s="25"/>
      <c r="I73" s="25"/>
      <c r="J73" s="25"/>
      <c r="K73" s="32" t="s">
        <v>302</v>
      </c>
      <c r="L73" s="32" t="s">
        <v>281</v>
      </c>
      <c r="M73" s="25"/>
      <c r="N73" s="25" t="s">
        <v>30</v>
      </c>
      <c r="O73" s="45">
        <v>43167</v>
      </c>
      <c r="P73" s="45">
        <v>43351</v>
      </c>
      <c r="Q73" s="53"/>
    </row>
    <row r="74" spans="1:17" s="2" customFormat="1" ht="30.75" customHeight="1">
      <c r="A74" s="25">
        <v>56</v>
      </c>
      <c r="B74" s="26" t="s">
        <v>317</v>
      </c>
      <c r="C74" s="25" t="s">
        <v>277</v>
      </c>
      <c r="D74" s="25"/>
      <c r="E74" s="32" t="s">
        <v>318</v>
      </c>
      <c r="F74" s="25" t="s">
        <v>61</v>
      </c>
      <c r="G74" s="25"/>
      <c r="H74" s="25"/>
      <c r="I74" s="25"/>
      <c r="J74" s="25"/>
      <c r="K74" s="32" t="s">
        <v>302</v>
      </c>
      <c r="L74" s="32" t="s">
        <v>281</v>
      </c>
      <c r="M74" s="25"/>
      <c r="N74" s="25" t="s">
        <v>30</v>
      </c>
      <c r="O74" s="45">
        <v>43168</v>
      </c>
      <c r="P74" s="45">
        <v>43352</v>
      </c>
      <c r="Q74" s="53"/>
    </row>
    <row r="75" spans="1:17" ht="45" customHeight="1">
      <c r="A75" s="18" t="s">
        <v>319</v>
      </c>
      <c r="B75" s="19"/>
      <c r="C75" s="19"/>
      <c r="D75" s="19"/>
      <c r="E75" s="20"/>
      <c r="F75" s="33"/>
      <c r="G75" s="33"/>
      <c r="H75" s="31">
        <f>SUM(H76,H78)</f>
        <v>131746.75</v>
      </c>
      <c r="I75" s="31">
        <f>SUM(I76,I78)</f>
        <v>0</v>
      </c>
      <c r="J75" s="31">
        <f>SUM(J76,J78)</f>
        <v>0</v>
      </c>
      <c r="K75" s="31"/>
      <c r="L75" s="31"/>
      <c r="M75" s="31">
        <f>SUM(M76,M78)</f>
        <v>23971</v>
      </c>
      <c r="N75" s="33"/>
      <c r="O75" s="33"/>
      <c r="P75" s="33"/>
      <c r="Q75" s="82"/>
    </row>
    <row r="76" spans="1:17" ht="30.75" customHeight="1">
      <c r="A76" s="28" t="s">
        <v>320</v>
      </c>
      <c r="B76" s="29"/>
      <c r="C76" s="29"/>
      <c r="D76" s="29"/>
      <c r="E76" s="30"/>
      <c r="F76" s="31"/>
      <c r="G76" s="31"/>
      <c r="H76" s="31">
        <f>SUM(H77:H77)</f>
        <v>1000</v>
      </c>
      <c r="I76" s="31">
        <f>SUM(I77:I77)</f>
        <v>0</v>
      </c>
      <c r="J76" s="31">
        <f>SUM(J77:J77)</f>
        <v>0</v>
      </c>
      <c r="K76" s="31"/>
      <c r="L76" s="31"/>
      <c r="M76" s="31">
        <f>SUM(M77:M77)</f>
        <v>400</v>
      </c>
      <c r="N76" s="31"/>
      <c r="O76" s="33"/>
      <c r="P76" s="33"/>
      <c r="Q76" s="55"/>
    </row>
    <row r="77" spans="1:17" ht="96" customHeight="1">
      <c r="A77" s="25">
        <v>57</v>
      </c>
      <c r="B77" s="26" t="s">
        <v>321</v>
      </c>
      <c r="C77" s="25" t="s">
        <v>322</v>
      </c>
      <c r="D77" s="25"/>
      <c r="E77" s="26" t="s">
        <v>323</v>
      </c>
      <c r="F77" s="26" t="s">
        <v>61</v>
      </c>
      <c r="G77" s="25"/>
      <c r="H77" s="25">
        <v>1000</v>
      </c>
      <c r="I77" s="44"/>
      <c r="J77" s="25"/>
      <c r="K77" s="26"/>
      <c r="L77" s="25" t="s">
        <v>324</v>
      </c>
      <c r="M77" s="25">
        <v>400</v>
      </c>
      <c r="N77" s="25" t="s">
        <v>49</v>
      </c>
      <c r="O77" s="46" t="s">
        <v>325</v>
      </c>
      <c r="P77" s="46" t="s">
        <v>326</v>
      </c>
      <c r="Q77" s="25" t="s">
        <v>327</v>
      </c>
    </row>
    <row r="78" spans="1:17" ht="30.75" customHeight="1">
      <c r="A78" s="28" t="s">
        <v>328</v>
      </c>
      <c r="B78" s="29"/>
      <c r="C78" s="29"/>
      <c r="D78" s="29"/>
      <c r="E78" s="30"/>
      <c r="F78" s="33"/>
      <c r="G78" s="33"/>
      <c r="H78" s="31">
        <f>SUM(H79:H80)</f>
        <v>130746.75</v>
      </c>
      <c r="I78" s="31">
        <f>SUM(I79:I80)</f>
        <v>0</v>
      </c>
      <c r="J78" s="31">
        <f>SUM(J79:J80)</f>
        <v>0</v>
      </c>
      <c r="K78" s="31"/>
      <c r="L78" s="31"/>
      <c r="M78" s="31">
        <f>SUM(M79:M80)</f>
        <v>23571</v>
      </c>
      <c r="N78" s="31"/>
      <c r="O78" s="48"/>
      <c r="P78" s="48"/>
      <c r="Q78" s="57"/>
    </row>
    <row r="79" spans="1:17" ht="156.75">
      <c r="A79" s="25">
        <v>58</v>
      </c>
      <c r="B79" s="32" t="s">
        <v>329</v>
      </c>
      <c r="C79" s="25" t="s">
        <v>330</v>
      </c>
      <c r="D79" s="32"/>
      <c r="E79" s="32" t="s">
        <v>331</v>
      </c>
      <c r="F79" s="25" t="s">
        <v>26</v>
      </c>
      <c r="G79" s="25" t="s">
        <v>332</v>
      </c>
      <c r="H79" s="25">
        <v>11312.25</v>
      </c>
      <c r="I79" s="25"/>
      <c r="J79" s="25"/>
      <c r="K79" s="32" t="s">
        <v>333</v>
      </c>
      <c r="L79" s="25"/>
      <c r="M79" s="25">
        <v>5656</v>
      </c>
      <c r="N79" s="25" t="s">
        <v>30</v>
      </c>
      <c r="O79" s="25" t="s">
        <v>213</v>
      </c>
      <c r="P79" s="25" t="s">
        <v>193</v>
      </c>
      <c r="Q79" s="25" t="s">
        <v>327</v>
      </c>
    </row>
    <row r="80" spans="1:17" ht="156.75">
      <c r="A80" s="25">
        <v>59</v>
      </c>
      <c r="B80" s="32" t="s">
        <v>334</v>
      </c>
      <c r="C80" s="25" t="s">
        <v>330</v>
      </c>
      <c r="D80" s="32"/>
      <c r="E80" s="32" t="s">
        <v>335</v>
      </c>
      <c r="F80" s="25" t="s">
        <v>26</v>
      </c>
      <c r="G80" s="25" t="s">
        <v>336</v>
      </c>
      <c r="H80" s="25">
        <v>119434.5</v>
      </c>
      <c r="I80" s="32"/>
      <c r="J80" s="25"/>
      <c r="K80" s="32" t="s">
        <v>337</v>
      </c>
      <c r="L80" s="25"/>
      <c r="M80" s="25">
        <v>17915</v>
      </c>
      <c r="N80" s="25" t="s">
        <v>338</v>
      </c>
      <c r="O80" s="45" t="s">
        <v>213</v>
      </c>
      <c r="P80" s="45" t="s">
        <v>339</v>
      </c>
      <c r="Q80" s="25" t="s">
        <v>327</v>
      </c>
    </row>
    <row r="81" spans="1:17" ht="30.75" customHeight="1">
      <c r="A81" s="18" t="s">
        <v>340</v>
      </c>
      <c r="B81" s="19"/>
      <c r="C81" s="19"/>
      <c r="D81" s="19"/>
      <c r="E81" s="20"/>
      <c r="F81" s="33"/>
      <c r="G81" s="33"/>
      <c r="H81" s="31">
        <f>SUM(H82,H86,H89)</f>
        <v>141136</v>
      </c>
      <c r="I81" s="31">
        <f>SUM(I82,I86,I89)</f>
        <v>32050</v>
      </c>
      <c r="J81" s="31">
        <f>SUM(J82,J86,J89)</f>
        <v>0</v>
      </c>
      <c r="K81" s="31"/>
      <c r="L81" s="31"/>
      <c r="M81" s="31">
        <f>SUM(M82,M86,M89)</f>
        <v>29047</v>
      </c>
      <c r="N81" s="33"/>
      <c r="O81" s="49"/>
      <c r="P81" s="49"/>
      <c r="Q81" s="59"/>
    </row>
    <row r="82" spans="1:17" ht="30.75" customHeight="1">
      <c r="A82" s="18" t="s">
        <v>341</v>
      </c>
      <c r="B82" s="19"/>
      <c r="C82" s="19"/>
      <c r="D82" s="19"/>
      <c r="E82" s="20"/>
      <c r="F82" s="24"/>
      <c r="G82" s="24"/>
      <c r="H82" s="24">
        <f>SUM(H83:H85)</f>
        <v>139089</v>
      </c>
      <c r="I82" s="24">
        <f>SUM(I83:I85)</f>
        <v>32050</v>
      </c>
      <c r="J82" s="24"/>
      <c r="K82" s="24"/>
      <c r="L82" s="24">
        <f>SUM(L83:L85)</f>
        <v>0</v>
      </c>
      <c r="M82" s="24">
        <f>SUM(M83:M85)</f>
        <v>27000</v>
      </c>
      <c r="N82" s="24"/>
      <c r="O82" s="42"/>
      <c r="P82" s="43"/>
      <c r="Q82" s="52"/>
    </row>
    <row r="83" spans="1:17" ht="99.75">
      <c r="A83" s="25">
        <v>60</v>
      </c>
      <c r="B83" s="26" t="s">
        <v>342</v>
      </c>
      <c r="C83" s="25" t="s">
        <v>343</v>
      </c>
      <c r="D83" s="25"/>
      <c r="E83" s="26" t="s">
        <v>344</v>
      </c>
      <c r="F83" s="25" t="s">
        <v>92</v>
      </c>
      <c r="G83" s="25" t="s">
        <v>345</v>
      </c>
      <c r="H83" s="25">
        <v>38000</v>
      </c>
      <c r="I83" s="44">
        <v>28000</v>
      </c>
      <c r="J83" s="25"/>
      <c r="K83" s="71" t="s">
        <v>346</v>
      </c>
      <c r="L83" s="32" t="s">
        <v>347</v>
      </c>
      <c r="M83" s="25">
        <v>10000</v>
      </c>
      <c r="N83" s="25" t="s">
        <v>348</v>
      </c>
      <c r="O83" s="25"/>
      <c r="P83" s="25"/>
      <c r="Q83" s="54"/>
    </row>
    <row r="84" spans="1:17" ht="94.5" customHeight="1">
      <c r="A84" s="25">
        <v>61</v>
      </c>
      <c r="B84" s="26" t="s">
        <v>349</v>
      </c>
      <c r="C84" s="25" t="s">
        <v>343</v>
      </c>
      <c r="D84" s="25"/>
      <c r="E84" s="26" t="s">
        <v>350</v>
      </c>
      <c r="F84" s="25"/>
      <c r="G84" s="25"/>
      <c r="H84" s="25">
        <v>100000</v>
      </c>
      <c r="I84" s="44">
        <v>3600</v>
      </c>
      <c r="J84" s="25"/>
      <c r="K84" s="71" t="s">
        <v>351</v>
      </c>
      <c r="L84" s="32" t="s">
        <v>352</v>
      </c>
      <c r="M84" s="25">
        <v>16000</v>
      </c>
      <c r="N84" s="25" t="s">
        <v>348</v>
      </c>
      <c r="O84" s="25"/>
      <c r="P84" s="25"/>
      <c r="Q84" s="54"/>
    </row>
    <row r="85" spans="1:17" ht="87" customHeight="1">
      <c r="A85" s="25">
        <v>62</v>
      </c>
      <c r="B85" s="26" t="s">
        <v>353</v>
      </c>
      <c r="C85" s="25" t="s">
        <v>354</v>
      </c>
      <c r="D85" s="25"/>
      <c r="E85" s="32" t="s">
        <v>355</v>
      </c>
      <c r="F85" s="25" t="s">
        <v>92</v>
      </c>
      <c r="G85" s="25" t="s">
        <v>356</v>
      </c>
      <c r="H85" s="25">
        <v>1089</v>
      </c>
      <c r="I85" s="44">
        <v>450</v>
      </c>
      <c r="J85" s="25"/>
      <c r="K85" s="71" t="s">
        <v>357</v>
      </c>
      <c r="L85" s="32" t="s">
        <v>352</v>
      </c>
      <c r="M85" s="25">
        <v>1000</v>
      </c>
      <c r="N85" s="25" t="s">
        <v>358</v>
      </c>
      <c r="O85" s="25" t="s">
        <v>58</v>
      </c>
      <c r="P85" s="50">
        <v>43435</v>
      </c>
      <c r="Q85" s="54"/>
    </row>
    <row r="86" spans="1:17" ht="30.75" customHeight="1">
      <c r="A86" s="28" t="s">
        <v>359</v>
      </c>
      <c r="B86" s="29"/>
      <c r="C86" s="29"/>
      <c r="D86" s="29"/>
      <c r="E86" s="30"/>
      <c r="F86" s="31"/>
      <c r="G86" s="31"/>
      <c r="H86" s="31">
        <f>SUM(H87:H88)</f>
        <v>2047</v>
      </c>
      <c r="I86" s="31">
        <f>SUM(I87:I88)</f>
        <v>0</v>
      </c>
      <c r="J86" s="31">
        <f>SUM(J87:J88)</f>
        <v>0</v>
      </c>
      <c r="K86" s="31"/>
      <c r="L86" s="31"/>
      <c r="M86" s="31">
        <f>SUM(M87:M88)</f>
        <v>2047</v>
      </c>
      <c r="N86" s="31"/>
      <c r="O86" s="33"/>
      <c r="P86" s="33"/>
      <c r="Q86" s="55"/>
    </row>
    <row r="87" spans="1:17" ht="100.5" customHeight="1">
      <c r="A87" s="25">
        <v>63</v>
      </c>
      <c r="B87" s="32" t="s">
        <v>360</v>
      </c>
      <c r="C87" s="25"/>
      <c r="D87" s="32"/>
      <c r="E87" s="32" t="s">
        <v>361</v>
      </c>
      <c r="F87" s="25" t="s">
        <v>26</v>
      </c>
      <c r="G87" s="25" t="s">
        <v>362</v>
      </c>
      <c r="H87" s="25">
        <v>887</v>
      </c>
      <c r="I87" s="25">
        <v>0</v>
      </c>
      <c r="J87" s="25" t="s">
        <v>363</v>
      </c>
      <c r="K87" s="32" t="s">
        <v>364</v>
      </c>
      <c r="L87" s="32" t="s">
        <v>347</v>
      </c>
      <c r="M87" s="25">
        <v>887</v>
      </c>
      <c r="N87" s="25" t="s">
        <v>365</v>
      </c>
      <c r="O87" s="45">
        <v>43070</v>
      </c>
      <c r="P87" s="46" t="s">
        <v>96</v>
      </c>
      <c r="Q87" s="56"/>
    </row>
    <row r="88" spans="1:17" ht="75" customHeight="1">
      <c r="A88" s="25">
        <v>64</v>
      </c>
      <c r="B88" s="26" t="s">
        <v>366</v>
      </c>
      <c r="C88" s="25"/>
      <c r="D88" s="25"/>
      <c r="E88" s="32" t="s">
        <v>367</v>
      </c>
      <c r="F88" s="25" t="s">
        <v>26</v>
      </c>
      <c r="G88" s="25" t="s">
        <v>368</v>
      </c>
      <c r="H88" s="25">
        <v>1160</v>
      </c>
      <c r="I88" s="25">
        <v>0</v>
      </c>
      <c r="J88" s="25" t="s">
        <v>363</v>
      </c>
      <c r="K88" s="32" t="s">
        <v>369</v>
      </c>
      <c r="L88" s="32" t="s">
        <v>347</v>
      </c>
      <c r="M88" s="25">
        <v>1160</v>
      </c>
      <c r="N88" s="25" t="s">
        <v>365</v>
      </c>
      <c r="O88" s="45">
        <v>43070</v>
      </c>
      <c r="P88" s="45">
        <v>43374</v>
      </c>
      <c r="Q88" s="54"/>
    </row>
    <row r="89" spans="1:17" ht="30.75" customHeight="1">
      <c r="A89" s="28" t="s">
        <v>370</v>
      </c>
      <c r="B89" s="29"/>
      <c r="C89" s="29"/>
      <c r="D89" s="29"/>
      <c r="E89" s="30"/>
      <c r="F89" s="33"/>
      <c r="G89" s="33"/>
      <c r="H89" s="31">
        <f>SUM(H90:H93)</f>
        <v>0</v>
      </c>
      <c r="I89" s="31">
        <f>SUM(I90:I93)</f>
        <v>0</v>
      </c>
      <c r="J89" s="31">
        <f>SUM(J90:J93)</f>
        <v>0</v>
      </c>
      <c r="K89" s="31"/>
      <c r="L89" s="31"/>
      <c r="M89" s="31">
        <f>SUM(M90:M93)</f>
        <v>0</v>
      </c>
      <c r="N89" s="31"/>
      <c r="O89" s="48"/>
      <c r="P89" s="48"/>
      <c r="Q89" s="57"/>
    </row>
    <row r="90" spans="1:17" ht="71.25">
      <c r="A90" s="25">
        <v>65</v>
      </c>
      <c r="B90" s="32" t="s">
        <v>371</v>
      </c>
      <c r="C90" s="25" t="s">
        <v>372</v>
      </c>
      <c r="D90" s="32"/>
      <c r="E90" s="32" t="s">
        <v>373</v>
      </c>
      <c r="F90" s="25"/>
      <c r="G90" s="25"/>
      <c r="H90" s="25"/>
      <c r="I90" s="25"/>
      <c r="J90" s="25"/>
      <c r="K90" s="32"/>
      <c r="L90" s="32"/>
      <c r="M90" s="25"/>
      <c r="N90" s="25"/>
      <c r="O90" s="25"/>
      <c r="P90" s="25"/>
      <c r="Q90" s="26"/>
    </row>
    <row r="91" spans="1:17" ht="71.25">
      <c r="A91" s="25">
        <v>66</v>
      </c>
      <c r="B91" s="32" t="s">
        <v>374</v>
      </c>
      <c r="C91" s="25" t="s">
        <v>343</v>
      </c>
      <c r="D91" s="32"/>
      <c r="E91" s="32" t="s">
        <v>375</v>
      </c>
      <c r="F91" s="25"/>
      <c r="G91" s="25"/>
      <c r="H91" s="25"/>
      <c r="I91" s="25"/>
      <c r="J91" s="25"/>
      <c r="K91" s="32"/>
      <c r="L91" s="32"/>
      <c r="M91" s="25"/>
      <c r="N91" s="25"/>
      <c r="O91" s="25"/>
      <c r="P91" s="25"/>
      <c r="Q91" s="26"/>
    </row>
    <row r="92" spans="1:17" ht="71.25">
      <c r="A92" s="25">
        <v>67</v>
      </c>
      <c r="B92" s="32" t="s">
        <v>376</v>
      </c>
      <c r="C92" s="25" t="s">
        <v>343</v>
      </c>
      <c r="D92" s="32"/>
      <c r="E92" s="32" t="s">
        <v>377</v>
      </c>
      <c r="F92" s="25"/>
      <c r="G92" s="25"/>
      <c r="H92" s="25"/>
      <c r="I92" s="25"/>
      <c r="J92" s="25"/>
      <c r="K92" s="32"/>
      <c r="L92" s="32"/>
      <c r="M92" s="25"/>
      <c r="N92" s="25"/>
      <c r="O92" s="25"/>
      <c r="P92" s="25"/>
      <c r="Q92" s="26"/>
    </row>
    <row r="93" spans="1:17" ht="71.25">
      <c r="A93" s="25">
        <v>68</v>
      </c>
      <c r="B93" s="32" t="s">
        <v>378</v>
      </c>
      <c r="C93" s="25" t="s">
        <v>343</v>
      </c>
      <c r="D93" s="32"/>
      <c r="E93" s="32" t="s">
        <v>379</v>
      </c>
      <c r="F93" s="25"/>
      <c r="G93" s="25"/>
      <c r="H93" s="25"/>
      <c r="I93" s="25"/>
      <c r="J93" s="25"/>
      <c r="K93" s="32"/>
      <c r="L93" s="32"/>
      <c r="M93" s="25"/>
      <c r="N93" s="25"/>
      <c r="O93" s="25"/>
      <c r="P93" s="25"/>
      <c r="Q93" s="54"/>
    </row>
    <row r="94" spans="1:17" ht="45" customHeight="1">
      <c r="A94" s="18" t="s">
        <v>380</v>
      </c>
      <c r="B94" s="19"/>
      <c r="C94" s="19"/>
      <c r="D94" s="19"/>
      <c r="E94" s="20"/>
      <c r="F94" s="33"/>
      <c r="G94" s="33"/>
      <c r="H94" s="31">
        <f>SUM(H95,H97,H99)</f>
        <v>15400</v>
      </c>
      <c r="I94" s="31">
        <f>SUM(I95,I97,I99)</f>
        <v>1470</v>
      </c>
      <c r="J94" s="31">
        <f>SUM(J95,J97,J99)</f>
        <v>1470</v>
      </c>
      <c r="K94" s="31"/>
      <c r="L94" s="31"/>
      <c r="M94" s="31">
        <f>SUM(M95,M97,M99)</f>
        <v>7500</v>
      </c>
      <c r="N94" s="33"/>
      <c r="O94" s="33"/>
      <c r="P94" s="33"/>
      <c r="Q94" s="82"/>
    </row>
    <row r="95" spans="1:17" ht="30.75" customHeight="1">
      <c r="A95" s="18" t="s">
        <v>233</v>
      </c>
      <c r="B95" s="19"/>
      <c r="C95" s="19"/>
      <c r="D95" s="19"/>
      <c r="E95" s="20"/>
      <c r="F95" s="24"/>
      <c r="G95" s="24"/>
      <c r="H95" s="24">
        <f>SUM(H96:H96)</f>
        <v>13400</v>
      </c>
      <c r="I95" s="24">
        <f>SUM(I96:I96)</f>
        <v>1470</v>
      </c>
      <c r="J95" s="24">
        <f>SUM(J96:J96)</f>
        <v>1470</v>
      </c>
      <c r="K95" s="24"/>
      <c r="L95" s="24"/>
      <c r="M95" s="24">
        <f>SUM(M96:M96)</f>
        <v>6000</v>
      </c>
      <c r="N95" s="24"/>
      <c r="O95" s="42"/>
      <c r="P95" s="43"/>
      <c r="Q95" s="52"/>
    </row>
    <row r="96" spans="1:17" ht="52.5" customHeight="1">
      <c r="A96" s="25">
        <v>69</v>
      </c>
      <c r="B96" s="26" t="s">
        <v>381</v>
      </c>
      <c r="C96" s="25" t="s">
        <v>382</v>
      </c>
      <c r="D96" s="32"/>
      <c r="E96" s="32" t="s">
        <v>383</v>
      </c>
      <c r="F96" s="25" t="s">
        <v>26</v>
      </c>
      <c r="G96" s="25" t="s">
        <v>384</v>
      </c>
      <c r="H96" s="25">
        <v>13400</v>
      </c>
      <c r="I96" s="72">
        <v>1470</v>
      </c>
      <c r="J96" s="25">
        <v>1470</v>
      </c>
      <c r="K96" s="26"/>
      <c r="L96" s="32" t="s">
        <v>385</v>
      </c>
      <c r="M96" s="25">
        <v>6000</v>
      </c>
      <c r="N96" s="25" t="s">
        <v>386</v>
      </c>
      <c r="O96" s="45" t="s">
        <v>387</v>
      </c>
      <c r="P96" s="45" t="s">
        <v>213</v>
      </c>
      <c r="Q96" s="54"/>
    </row>
    <row r="97" spans="1:17" ht="30.75" customHeight="1">
      <c r="A97" s="28" t="s">
        <v>320</v>
      </c>
      <c r="B97" s="29"/>
      <c r="C97" s="29"/>
      <c r="D97" s="29"/>
      <c r="E97" s="30"/>
      <c r="F97" s="31"/>
      <c r="G97" s="31"/>
      <c r="H97" s="31">
        <f>SUM(H98:H98)</f>
        <v>2000</v>
      </c>
      <c r="I97" s="31">
        <f>SUM(I98:I98)</f>
        <v>0</v>
      </c>
      <c r="J97" s="31">
        <f>SUM(J98:J98)</f>
        <v>0</v>
      </c>
      <c r="K97" s="31"/>
      <c r="L97" s="31"/>
      <c r="M97" s="31">
        <f>SUM(M98:M98)</f>
        <v>1500</v>
      </c>
      <c r="N97" s="31"/>
      <c r="O97" s="33"/>
      <c r="P97" s="33"/>
      <c r="Q97" s="55"/>
    </row>
    <row r="98" spans="1:17" ht="228.75" customHeight="1">
      <c r="A98" s="25">
        <v>70</v>
      </c>
      <c r="B98" s="26" t="s">
        <v>388</v>
      </c>
      <c r="C98" s="25" t="s">
        <v>389</v>
      </c>
      <c r="D98" s="25"/>
      <c r="E98" s="26" t="s">
        <v>390</v>
      </c>
      <c r="F98" s="25" t="s">
        <v>26</v>
      </c>
      <c r="G98" s="25"/>
      <c r="H98" s="25">
        <v>2000</v>
      </c>
      <c r="I98" s="72"/>
      <c r="J98" s="25"/>
      <c r="K98" s="26" t="s">
        <v>391</v>
      </c>
      <c r="L98" s="32" t="s">
        <v>273</v>
      </c>
      <c r="M98" s="25">
        <v>1500</v>
      </c>
      <c r="N98" s="25" t="s">
        <v>30</v>
      </c>
      <c r="O98" s="45">
        <v>43070</v>
      </c>
      <c r="P98" s="45">
        <v>43556</v>
      </c>
      <c r="Q98" s="54"/>
    </row>
    <row r="99" spans="1:17" ht="30.75" customHeight="1">
      <c r="A99" s="28" t="s">
        <v>392</v>
      </c>
      <c r="B99" s="29"/>
      <c r="C99" s="29"/>
      <c r="D99" s="29"/>
      <c r="E99" s="30"/>
      <c r="F99" s="33"/>
      <c r="G99" s="33"/>
      <c r="H99" s="31">
        <f>SUM(H100:H100)</f>
        <v>0</v>
      </c>
      <c r="I99" s="31">
        <f>SUM(I100:I100)</f>
        <v>0</v>
      </c>
      <c r="J99" s="31">
        <f>SUM(J100:J100)</f>
        <v>0</v>
      </c>
      <c r="K99" s="31"/>
      <c r="L99" s="31"/>
      <c r="M99" s="31">
        <f>SUM(M100:M100)</f>
        <v>0</v>
      </c>
      <c r="N99" s="31"/>
      <c r="O99" s="48"/>
      <c r="P99" s="48"/>
      <c r="Q99" s="57"/>
    </row>
    <row r="100" spans="1:17" ht="57">
      <c r="A100" s="25">
        <v>71</v>
      </c>
      <c r="B100" s="32" t="s">
        <v>393</v>
      </c>
      <c r="C100" s="25" t="s">
        <v>394</v>
      </c>
      <c r="D100" s="32"/>
      <c r="E100" s="32" t="s">
        <v>395</v>
      </c>
      <c r="F100" s="25" t="s">
        <v>61</v>
      </c>
      <c r="G100" s="25"/>
      <c r="H100" s="25"/>
      <c r="I100" s="25"/>
      <c r="J100" s="25"/>
      <c r="K100" s="32"/>
      <c r="L100" s="32" t="s">
        <v>396</v>
      </c>
      <c r="M100" s="25"/>
      <c r="N100" s="25"/>
      <c r="O100" s="45" t="s">
        <v>193</v>
      </c>
      <c r="P100" s="45" t="s">
        <v>397</v>
      </c>
      <c r="Q100" s="26"/>
    </row>
    <row r="101" spans="1:17" ht="30.75" customHeight="1">
      <c r="A101" s="18" t="s">
        <v>398</v>
      </c>
      <c r="B101" s="19"/>
      <c r="C101" s="19"/>
      <c r="D101" s="19"/>
      <c r="E101" s="20"/>
      <c r="F101" s="33"/>
      <c r="G101" s="33"/>
      <c r="H101" s="31">
        <f>SUM(H102,H104,H107)</f>
        <v>67000</v>
      </c>
      <c r="I101" s="31">
        <f>SUM(I102,I104,I107)</f>
        <v>14500</v>
      </c>
      <c r="J101" s="31">
        <f>SUM(J102,J104,J107)</f>
        <v>14500</v>
      </c>
      <c r="K101" s="31"/>
      <c r="L101" s="31"/>
      <c r="M101" s="31">
        <f>SUM(M102,M104,M107)</f>
        <v>41000</v>
      </c>
      <c r="N101" s="33"/>
      <c r="O101" s="49"/>
      <c r="P101" s="49"/>
      <c r="Q101" s="59"/>
    </row>
    <row r="102" spans="1:17" ht="30.75" customHeight="1">
      <c r="A102" s="18" t="s">
        <v>233</v>
      </c>
      <c r="B102" s="19"/>
      <c r="C102" s="19"/>
      <c r="D102" s="19"/>
      <c r="E102" s="20"/>
      <c r="F102" s="24"/>
      <c r="G102" s="24"/>
      <c r="H102" s="24">
        <f>SUM(H103:H103)</f>
        <v>32000</v>
      </c>
      <c r="I102" s="24">
        <f>SUM(I103:I103)</f>
        <v>4000</v>
      </c>
      <c r="J102" s="24">
        <f>SUM(J103:J103)</f>
        <v>4000</v>
      </c>
      <c r="K102" s="24"/>
      <c r="L102" s="24"/>
      <c r="M102" s="24">
        <f>SUM(M103:M103)</f>
        <v>6000</v>
      </c>
      <c r="N102" s="24"/>
      <c r="O102" s="42"/>
      <c r="P102" s="43"/>
      <c r="Q102" s="52"/>
    </row>
    <row r="103" spans="1:17" ht="71.25">
      <c r="A103" s="25">
        <v>72</v>
      </c>
      <c r="B103" s="26" t="s">
        <v>399</v>
      </c>
      <c r="C103" s="25" t="s">
        <v>400</v>
      </c>
      <c r="D103" s="25" t="s">
        <v>24</v>
      </c>
      <c r="E103" s="26" t="s">
        <v>401</v>
      </c>
      <c r="F103" s="25" t="s">
        <v>92</v>
      </c>
      <c r="G103" s="25" t="s">
        <v>402</v>
      </c>
      <c r="H103" s="25">
        <v>32000</v>
      </c>
      <c r="I103" s="44">
        <v>4000</v>
      </c>
      <c r="J103" s="25">
        <v>4000</v>
      </c>
      <c r="K103" s="26" t="s">
        <v>403</v>
      </c>
      <c r="L103" s="32" t="s">
        <v>64</v>
      </c>
      <c r="M103" s="25">
        <v>6000</v>
      </c>
      <c r="N103" s="25" t="s">
        <v>404</v>
      </c>
      <c r="O103" s="46" t="s">
        <v>405</v>
      </c>
      <c r="P103" s="46" t="s">
        <v>406</v>
      </c>
      <c r="Q103" s="54"/>
    </row>
    <row r="104" spans="1:17" ht="30.75" customHeight="1">
      <c r="A104" s="28" t="s">
        <v>359</v>
      </c>
      <c r="B104" s="29"/>
      <c r="C104" s="29"/>
      <c r="D104" s="29"/>
      <c r="E104" s="30"/>
      <c r="F104" s="31"/>
      <c r="G104" s="31"/>
      <c r="H104" s="31">
        <f>SUM(H105:H106)</f>
        <v>15000</v>
      </c>
      <c r="I104" s="31">
        <f>SUM(I105:I106)</f>
        <v>10000</v>
      </c>
      <c r="J104" s="31">
        <f>SUM(J105:J106)</f>
        <v>10000</v>
      </c>
      <c r="K104" s="31"/>
      <c r="L104" s="31"/>
      <c r="M104" s="31">
        <f>SUM(M105:M106)</f>
        <v>15000</v>
      </c>
      <c r="N104" s="31"/>
      <c r="O104" s="33"/>
      <c r="P104" s="33"/>
      <c r="Q104" s="55"/>
    </row>
    <row r="105" spans="1:17" ht="85.5">
      <c r="A105" s="25">
        <v>73</v>
      </c>
      <c r="B105" s="26" t="s">
        <v>407</v>
      </c>
      <c r="C105" s="25" t="s">
        <v>408</v>
      </c>
      <c r="D105" s="25"/>
      <c r="E105" s="27" t="s">
        <v>409</v>
      </c>
      <c r="F105" s="25" t="s">
        <v>92</v>
      </c>
      <c r="G105" s="25" t="s">
        <v>410</v>
      </c>
      <c r="H105" s="25"/>
      <c r="I105" s="44"/>
      <c r="J105" s="25"/>
      <c r="K105" s="26"/>
      <c r="L105" s="32" t="s">
        <v>39</v>
      </c>
      <c r="M105" s="25"/>
      <c r="N105" s="25" t="s">
        <v>49</v>
      </c>
      <c r="O105" s="46" t="s">
        <v>87</v>
      </c>
      <c r="P105" s="46" t="s">
        <v>406</v>
      </c>
      <c r="Q105" s="54"/>
    </row>
    <row r="106" spans="1:17" ht="71.25">
      <c r="A106" s="25">
        <v>74</v>
      </c>
      <c r="B106" s="32" t="s">
        <v>411</v>
      </c>
      <c r="C106" s="25" t="s">
        <v>400</v>
      </c>
      <c r="D106" s="25"/>
      <c r="E106" s="32" t="s">
        <v>412</v>
      </c>
      <c r="F106" s="25" t="s">
        <v>92</v>
      </c>
      <c r="G106" s="25" t="s">
        <v>413</v>
      </c>
      <c r="H106" s="25">
        <v>15000</v>
      </c>
      <c r="I106" s="25">
        <v>10000</v>
      </c>
      <c r="J106" s="25">
        <v>10000</v>
      </c>
      <c r="K106" s="32"/>
      <c r="L106" s="32" t="s">
        <v>39</v>
      </c>
      <c r="M106" s="25">
        <v>15000</v>
      </c>
      <c r="N106" s="25" t="s">
        <v>49</v>
      </c>
      <c r="O106" s="46" t="s">
        <v>87</v>
      </c>
      <c r="P106" s="46" t="s">
        <v>406</v>
      </c>
      <c r="Q106" s="56"/>
    </row>
    <row r="107" spans="1:17" ht="30.75" customHeight="1">
      <c r="A107" s="28" t="s">
        <v>328</v>
      </c>
      <c r="B107" s="29"/>
      <c r="C107" s="29"/>
      <c r="D107" s="29"/>
      <c r="E107" s="30"/>
      <c r="F107" s="33"/>
      <c r="G107" s="33"/>
      <c r="H107" s="31">
        <f>SUM(H108:H109)</f>
        <v>20000</v>
      </c>
      <c r="I107" s="31">
        <f>SUM(I108:I109)</f>
        <v>500</v>
      </c>
      <c r="J107" s="31">
        <f>SUM(J108:J109)</f>
        <v>500</v>
      </c>
      <c r="K107" s="31"/>
      <c r="L107" s="31"/>
      <c r="M107" s="31">
        <f>SUM(M108:M109)</f>
        <v>20000</v>
      </c>
      <c r="N107" s="31"/>
      <c r="O107" s="48"/>
      <c r="P107" s="48"/>
      <c r="Q107" s="57"/>
    </row>
    <row r="108" spans="1:17" ht="71.25">
      <c r="A108" s="25">
        <v>75</v>
      </c>
      <c r="B108" s="32" t="s">
        <v>414</v>
      </c>
      <c r="C108" s="25" t="s">
        <v>400</v>
      </c>
      <c r="D108" s="25" t="s">
        <v>221</v>
      </c>
      <c r="E108" s="32"/>
      <c r="F108" s="25" t="s">
        <v>26</v>
      </c>
      <c r="G108" s="25"/>
      <c r="H108" s="25">
        <v>20000</v>
      </c>
      <c r="I108" s="25">
        <v>500</v>
      </c>
      <c r="J108" s="25">
        <v>500</v>
      </c>
      <c r="K108" s="32" t="s">
        <v>415</v>
      </c>
      <c r="L108" s="32" t="s">
        <v>39</v>
      </c>
      <c r="M108" s="25">
        <v>20000</v>
      </c>
      <c r="N108" s="25" t="s">
        <v>49</v>
      </c>
      <c r="O108" s="46" t="s">
        <v>105</v>
      </c>
      <c r="P108" s="46" t="s">
        <v>96</v>
      </c>
      <c r="Q108" s="26"/>
    </row>
    <row r="109" spans="1:17" ht="28.5">
      <c r="A109" s="25">
        <v>76</v>
      </c>
      <c r="B109" s="32" t="s">
        <v>416</v>
      </c>
      <c r="C109" s="25"/>
      <c r="D109" s="25" t="s">
        <v>221</v>
      </c>
      <c r="E109" s="32" t="s">
        <v>417</v>
      </c>
      <c r="F109" s="25" t="s">
        <v>61</v>
      </c>
      <c r="G109" s="25"/>
      <c r="H109" s="25"/>
      <c r="I109" s="25"/>
      <c r="J109" s="25"/>
      <c r="K109" s="32"/>
      <c r="L109" s="32"/>
      <c r="M109" s="25"/>
      <c r="N109" s="25" t="s">
        <v>49</v>
      </c>
      <c r="O109" s="46" t="s">
        <v>406</v>
      </c>
      <c r="P109" s="46" t="s">
        <v>418</v>
      </c>
      <c r="Q109" s="26"/>
    </row>
    <row r="110" spans="1:17" ht="30.75" customHeight="1">
      <c r="A110" s="18" t="s">
        <v>419</v>
      </c>
      <c r="B110" s="19"/>
      <c r="C110" s="19"/>
      <c r="D110" s="19"/>
      <c r="E110" s="20"/>
      <c r="F110" s="33"/>
      <c r="G110" s="33"/>
      <c r="H110" s="62">
        <f>SUM(H111,H126,H145)</f>
        <v>852247</v>
      </c>
      <c r="I110" s="62">
        <f>SUM(I111,I126,I145)</f>
        <v>76500</v>
      </c>
      <c r="J110" s="62">
        <f>SUM(J111,J126,J145)</f>
        <v>76500</v>
      </c>
      <c r="K110" s="62"/>
      <c r="L110" s="62"/>
      <c r="M110" s="62">
        <f>SUM(M111,M126,M145)</f>
        <v>243800</v>
      </c>
      <c r="N110" s="33"/>
      <c r="O110" s="49"/>
      <c r="P110" s="49"/>
      <c r="Q110" s="59"/>
    </row>
    <row r="111" spans="1:17" ht="30.75" customHeight="1">
      <c r="A111" s="18" t="s">
        <v>21</v>
      </c>
      <c r="B111" s="19"/>
      <c r="C111" s="19"/>
      <c r="D111" s="19"/>
      <c r="E111" s="20"/>
      <c r="F111" s="24"/>
      <c r="G111" s="24"/>
      <c r="H111" s="63">
        <f>SUM(H112:H125)</f>
        <v>261300</v>
      </c>
      <c r="I111" s="63">
        <f>SUM(I112:I125)</f>
        <v>76500</v>
      </c>
      <c r="J111" s="63">
        <f>SUM(J112:J125)</f>
        <v>76500</v>
      </c>
      <c r="K111" s="63"/>
      <c r="L111" s="63"/>
      <c r="M111" s="63">
        <f>SUM(M112:M125)</f>
        <v>122100</v>
      </c>
      <c r="N111" s="24"/>
      <c r="O111" s="42"/>
      <c r="P111" s="43"/>
      <c r="Q111" s="52"/>
    </row>
    <row r="112" spans="1:17" s="3" customFormat="1" ht="57">
      <c r="A112" s="64">
        <v>77</v>
      </c>
      <c r="B112" s="65" t="s">
        <v>420</v>
      </c>
      <c r="C112" s="64" t="s">
        <v>421</v>
      </c>
      <c r="D112" s="64"/>
      <c r="E112" s="65" t="s">
        <v>422</v>
      </c>
      <c r="F112" s="65" t="s">
        <v>423</v>
      </c>
      <c r="G112" s="65" t="s">
        <v>424</v>
      </c>
      <c r="H112" s="66">
        <v>28000</v>
      </c>
      <c r="I112" s="66">
        <v>15900</v>
      </c>
      <c r="J112" s="66">
        <v>15900</v>
      </c>
      <c r="K112" s="73" t="s">
        <v>425</v>
      </c>
      <c r="L112" s="73" t="s">
        <v>385</v>
      </c>
      <c r="M112" s="66">
        <f aca="true" t="shared" si="0" ref="M112:M119">H112-I112</f>
        <v>12100</v>
      </c>
      <c r="N112" s="64" t="s">
        <v>30</v>
      </c>
      <c r="O112" s="74">
        <v>42583</v>
      </c>
      <c r="P112" s="74">
        <v>43344</v>
      </c>
      <c r="Q112" s="64"/>
    </row>
    <row r="113" spans="1:17" s="3" customFormat="1" ht="42.75">
      <c r="A113" s="64">
        <v>78</v>
      </c>
      <c r="B113" s="65" t="s">
        <v>426</v>
      </c>
      <c r="C113" s="64" t="s">
        <v>421</v>
      </c>
      <c r="D113" s="64"/>
      <c r="E113" s="65" t="s">
        <v>427</v>
      </c>
      <c r="F113" s="65" t="s">
        <v>428</v>
      </c>
      <c r="G113" s="65" t="s">
        <v>429</v>
      </c>
      <c r="H113" s="66">
        <v>27200</v>
      </c>
      <c r="I113" s="66">
        <v>15600</v>
      </c>
      <c r="J113" s="66">
        <v>15600</v>
      </c>
      <c r="K113" s="73" t="s">
        <v>430</v>
      </c>
      <c r="L113" s="73" t="s">
        <v>385</v>
      </c>
      <c r="M113" s="66">
        <f t="shared" si="0"/>
        <v>11600</v>
      </c>
      <c r="N113" s="64" t="s">
        <v>30</v>
      </c>
      <c r="O113" s="74">
        <v>42461</v>
      </c>
      <c r="P113" s="74">
        <v>43344</v>
      </c>
      <c r="Q113" s="64"/>
    </row>
    <row r="114" spans="1:17" s="3" customFormat="1" ht="71.25">
      <c r="A114" s="64">
        <v>79</v>
      </c>
      <c r="B114" s="65" t="s">
        <v>431</v>
      </c>
      <c r="C114" s="64" t="s">
        <v>421</v>
      </c>
      <c r="D114" s="64"/>
      <c r="E114" s="65" t="s">
        <v>432</v>
      </c>
      <c r="F114" s="65" t="s">
        <v>428</v>
      </c>
      <c r="G114" s="65" t="s">
        <v>433</v>
      </c>
      <c r="H114" s="66">
        <v>45600</v>
      </c>
      <c r="I114" s="66">
        <v>23700</v>
      </c>
      <c r="J114" s="66">
        <v>23700</v>
      </c>
      <c r="K114" s="73" t="s">
        <v>425</v>
      </c>
      <c r="L114" s="73" t="s">
        <v>385</v>
      </c>
      <c r="M114" s="66">
        <f t="shared" si="0"/>
        <v>21900</v>
      </c>
      <c r="N114" s="64" t="s">
        <v>30</v>
      </c>
      <c r="O114" s="75" t="s">
        <v>434</v>
      </c>
      <c r="P114" s="75" t="s">
        <v>32</v>
      </c>
      <c r="Q114" s="64"/>
    </row>
    <row r="115" spans="1:17" s="3" customFormat="1" ht="58.5" customHeight="1">
      <c r="A115" s="64">
        <v>80</v>
      </c>
      <c r="B115" s="65" t="s">
        <v>435</v>
      </c>
      <c r="C115" s="64" t="s">
        <v>421</v>
      </c>
      <c r="D115" s="64"/>
      <c r="E115" s="65" t="s">
        <v>436</v>
      </c>
      <c r="F115" s="65" t="s">
        <v>423</v>
      </c>
      <c r="G115" s="65" t="s">
        <v>437</v>
      </c>
      <c r="H115" s="66">
        <v>4500</v>
      </c>
      <c r="I115" s="66">
        <v>1300</v>
      </c>
      <c r="J115" s="66">
        <v>1300</v>
      </c>
      <c r="K115" s="73" t="s">
        <v>438</v>
      </c>
      <c r="L115" s="73" t="s">
        <v>385</v>
      </c>
      <c r="M115" s="66">
        <f t="shared" si="0"/>
        <v>3200</v>
      </c>
      <c r="N115" s="64" t="s">
        <v>30</v>
      </c>
      <c r="O115" s="74">
        <v>42979</v>
      </c>
      <c r="P115" s="74">
        <v>43435</v>
      </c>
      <c r="Q115" s="64"/>
    </row>
    <row r="116" spans="1:17" s="3" customFormat="1" ht="85.5">
      <c r="A116" s="64">
        <v>81</v>
      </c>
      <c r="B116" s="65" t="s">
        <v>439</v>
      </c>
      <c r="C116" s="64" t="s">
        <v>440</v>
      </c>
      <c r="D116" s="64"/>
      <c r="E116" s="65" t="s">
        <v>441</v>
      </c>
      <c r="F116" s="65" t="s">
        <v>423</v>
      </c>
      <c r="G116" s="65" t="s">
        <v>442</v>
      </c>
      <c r="H116" s="66">
        <v>20300</v>
      </c>
      <c r="I116" s="66">
        <v>15000</v>
      </c>
      <c r="J116" s="66">
        <v>15000</v>
      </c>
      <c r="K116" s="73" t="s">
        <v>443</v>
      </c>
      <c r="L116" s="73" t="s">
        <v>385</v>
      </c>
      <c r="M116" s="66">
        <f t="shared" si="0"/>
        <v>5300</v>
      </c>
      <c r="N116" s="64" t="s">
        <v>444</v>
      </c>
      <c r="O116" s="74">
        <v>42156</v>
      </c>
      <c r="P116" s="74">
        <v>43435</v>
      </c>
      <c r="Q116" s="64"/>
    </row>
    <row r="117" spans="1:17" s="3" customFormat="1" ht="84" customHeight="1">
      <c r="A117" s="64">
        <v>82</v>
      </c>
      <c r="B117" s="65" t="s">
        <v>445</v>
      </c>
      <c r="C117" s="64" t="s">
        <v>421</v>
      </c>
      <c r="D117" s="64"/>
      <c r="E117" s="65" t="s">
        <v>446</v>
      </c>
      <c r="F117" s="65" t="s">
        <v>423</v>
      </c>
      <c r="G117" s="65" t="s">
        <v>447</v>
      </c>
      <c r="H117" s="66">
        <v>14000</v>
      </c>
      <c r="I117" s="66">
        <v>600</v>
      </c>
      <c r="J117" s="66">
        <v>600</v>
      </c>
      <c r="K117" s="73" t="s">
        <v>448</v>
      </c>
      <c r="L117" s="73" t="s">
        <v>385</v>
      </c>
      <c r="M117" s="66">
        <f t="shared" si="0"/>
        <v>13400</v>
      </c>
      <c r="N117" s="64" t="s">
        <v>449</v>
      </c>
      <c r="O117" s="74">
        <v>43009</v>
      </c>
      <c r="P117" s="74">
        <v>43313</v>
      </c>
      <c r="Q117" s="64"/>
    </row>
    <row r="118" spans="1:17" s="3" customFormat="1" ht="49.5" customHeight="1">
      <c r="A118" s="64">
        <v>83</v>
      </c>
      <c r="B118" s="65" t="s">
        <v>450</v>
      </c>
      <c r="C118" s="64" t="s">
        <v>421</v>
      </c>
      <c r="D118" s="64"/>
      <c r="E118" s="65" t="s">
        <v>451</v>
      </c>
      <c r="F118" s="65" t="s">
        <v>423</v>
      </c>
      <c r="G118" s="65" t="s">
        <v>452</v>
      </c>
      <c r="H118" s="66">
        <v>16000</v>
      </c>
      <c r="I118" s="66">
        <v>2000</v>
      </c>
      <c r="J118" s="66">
        <v>2000</v>
      </c>
      <c r="K118" s="73" t="s">
        <v>448</v>
      </c>
      <c r="L118" s="73" t="s">
        <v>385</v>
      </c>
      <c r="M118" s="66">
        <f t="shared" si="0"/>
        <v>14000</v>
      </c>
      <c r="N118" s="64" t="s">
        <v>449</v>
      </c>
      <c r="O118" s="74">
        <v>43009</v>
      </c>
      <c r="P118" s="74">
        <v>43313</v>
      </c>
      <c r="Q118" s="64"/>
    </row>
    <row r="119" spans="1:17" s="3" customFormat="1" ht="49.5" customHeight="1">
      <c r="A119" s="64">
        <v>84</v>
      </c>
      <c r="B119" s="65" t="s">
        <v>453</v>
      </c>
      <c r="C119" s="64" t="s">
        <v>421</v>
      </c>
      <c r="D119" s="64"/>
      <c r="E119" s="65" t="s">
        <v>451</v>
      </c>
      <c r="F119" s="65" t="s">
        <v>423</v>
      </c>
      <c r="G119" s="65" t="s">
        <v>454</v>
      </c>
      <c r="H119" s="66">
        <v>16000</v>
      </c>
      <c r="I119" s="66">
        <v>1300</v>
      </c>
      <c r="J119" s="66">
        <v>1300</v>
      </c>
      <c r="K119" s="73" t="s">
        <v>448</v>
      </c>
      <c r="L119" s="73" t="s">
        <v>385</v>
      </c>
      <c r="M119" s="66">
        <f t="shared" si="0"/>
        <v>14700</v>
      </c>
      <c r="N119" s="64" t="s">
        <v>449</v>
      </c>
      <c r="O119" s="74">
        <v>43009</v>
      </c>
      <c r="P119" s="74">
        <v>43313</v>
      </c>
      <c r="Q119" s="64"/>
    </row>
    <row r="120" spans="1:17" s="3" customFormat="1" ht="92.25" customHeight="1">
      <c r="A120" s="64">
        <v>85</v>
      </c>
      <c r="B120" s="65" t="s">
        <v>455</v>
      </c>
      <c r="C120" s="64" t="s">
        <v>421</v>
      </c>
      <c r="D120" s="64"/>
      <c r="E120" s="65" t="s">
        <v>456</v>
      </c>
      <c r="F120" s="65"/>
      <c r="G120" s="65"/>
      <c r="H120" s="66">
        <v>2200</v>
      </c>
      <c r="I120" s="66">
        <v>1100</v>
      </c>
      <c r="J120" s="66">
        <v>1100</v>
      </c>
      <c r="K120" s="73" t="s">
        <v>457</v>
      </c>
      <c r="L120" s="73" t="s">
        <v>385</v>
      </c>
      <c r="M120" s="66">
        <v>1100</v>
      </c>
      <c r="N120" s="64" t="s">
        <v>30</v>
      </c>
      <c r="O120" s="74">
        <v>42461</v>
      </c>
      <c r="P120" s="64" t="s">
        <v>213</v>
      </c>
      <c r="Q120" s="64"/>
    </row>
    <row r="121" spans="1:17" s="3" customFormat="1" ht="57">
      <c r="A121" s="64">
        <v>86</v>
      </c>
      <c r="B121" s="67" t="s">
        <v>458</v>
      </c>
      <c r="C121" s="68" t="s">
        <v>421</v>
      </c>
      <c r="D121" s="68"/>
      <c r="E121" s="67" t="s">
        <v>459</v>
      </c>
      <c r="F121" s="67" t="s">
        <v>423</v>
      </c>
      <c r="G121" s="67" t="s">
        <v>460</v>
      </c>
      <c r="H121" s="69">
        <v>2900</v>
      </c>
      <c r="I121" s="69"/>
      <c r="J121" s="69"/>
      <c r="K121" s="76" t="s">
        <v>391</v>
      </c>
      <c r="L121" s="73" t="s">
        <v>385</v>
      </c>
      <c r="M121" s="69">
        <v>2900</v>
      </c>
      <c r="N121" s="77" t="s">
        <v>30</v>
      </c>
      <c r="O121" s="78" t="s">
        <v>58</v>
      </c>
      <c r="P121" s="79">
        <v>43435</v>
      </c>
      <c r="Q121" s="68"/>
    </row>
    <row r="122" spans="1:17" s="3" customFormat="1" ht="57">
      <c r="A122" s="64">
        <v>87</v>
      </c>
      <c r="B122" s="67" t="s">
        <v>461</v>
      </c>
      <c r="C122" s="68" t="s">
        <v>421</v>
      </c>
      <c r="D122" s="68"/>
      <c r="E122" s="67" t="s">
        <v>462</v>
      </c>
      <c r="F122" s="67" t="s">
        <v>423</v>
      </c>
      <c r="G122" s="67" t="s">
        <v>463</v>
      </c>
      <c r="H122" s="69">
        <v>2900</v>
      </c>
      <c r="I122" s="69"/>
      <c r="J122" s="69"/>
      <c r="K122" s="76" t="s">
        <v>391</v>
      </c>
      <c r="L122" s="73" t="s">
        <v>385</v>
      </c>
      <c r="M122" s="69">
        <v>2900</v>
      </c>
      <c r="N122" s="77" t="s">
        <v>30</v>
      </c>
      <c r="O122" s="78" t="s">
        <v>58</v>
      </c>
      <c r="P122" s="79">
        <v>43435</v>
      </c>
      <c r="Q122" s="68"/>
    </row>
    <row r="123" spans="1:17" s="3" customFormat="1" ht="42.75">
      <c r="A123" s="64">
        <v>88</v>
      </c>
      <c r="B123" s="67" t="s">
        <v>464</v>
      </c>
      <c r="C123" s="68" t="s">
        <v>421</v>
      </c>
      <c r="D123" s="68"/>
      <c r="E123" s="67" t="s">
        <v>465</v>
      </c>
      <c r="F123" s="67" t="s">
        <v>423</v>
      </c>
      <c r="G123" s="67" t="s">
        <v>466</v>
      </c>
      <c r="H123" s="69">
        <v>4000</v>
      </c>
      <c r="I123" s="69"/>
      <c r="J123" s="69"/>
      <c r="K123" s="76" t="s">
        <v>391</v>
      </c>
      <c r="L123" s="73" t="s">
        <v>385</v>
      </c>
      <c r="M123" s="69">
        <v>4000</v>
      </c>
      <c r="N123" s="77" t="s">
        <v>30</v>
      </c>
      <c r="O123" s="78" t="s">
        <v>58</v>
      </c>
      <c r="P123" s="79">
        <v>43435</v>
      </c>
      <c r="Q123" s="68"/>
    </row>
    <row r="124" spans="1:17" s="3" customFormat="1" ht="158.25" customHeight="1">
      <c r="A124" s="64">
        <v>89</v>
      </c>
      <c r="B124" s="67" t="s">
        <v>467</v>
      </c>
      <c r="C124" s="68" t="s">
        <v>421</v>
      </c>
      <c r="D124" s="68"/>
      <c r="E124" s="67" t="s">
        <v>468</v>
      </c>
      <c r="F124" s="67"/>
      <c r="G124" s="67"/>
      <c r="H124" s="70">
        <v>5000</v>
      </c>
      <c r="I124" s="69"/>
      <c r="J124" s="69"/>
      <c r="K124" s="76" t="s">
        <v>391</v>
      </c>
      <c r="L124" s="73" t="s">
        <v>385</v>
      </c>
      <c r="M124" s="70">
        <v>5000</v>
      </c>
      <c r="N124" s="77" t="s">
        <v>30</v>
      </c>
      <c r="O124" s="78" t="s">
        <v>58</v>
      </c>
      <c r="P124" s="80" t="s">
        <v>96</v>
      </c>
      <c r="Q124" s="68"/>
    </row>
    <row r="125" spans="1:17" s="3" customFormat="1" ht="79.5" customHeight="1">
      <c r="A125" s="64">
        <v>90</v>
      </c>
      <c r="B125" s="65" t="s">
        <v>469</v>
      </c>
      <c r="C125" s="64" t="s">
        <v>421</v>
      </c>
      <c r="D125" s="64"/>
      <c r="E125" s="65" t="s">
        <v>470</v>
      </c>
      <c r="F125" s="65"/>
      <c r="G125" s="65"/>
      <c r="H125" s="66">
        <v>72700</v>
      </c>
      <c r="I125" s="66"/>
      <c r="J125" s="66"/>
      <c r="K125" s="76" t="s">
        <v>391</v>
      </c>
      <c r="L125" s="73"/>
      <c r="M125" s="66">
        <v>10000</v>
      </c>
      <c r="N125" s="64" t="s">
        <v>471</v>
      </c>
      <c r="O125" s="74">
        <v>43040</v>
      </c>
      <c r="P125" s="81"/>
      <c r="Q125" s="83"/>
    </row>
    <row r="126" spans="1:17" ht="30.75" customHeight="1">
      <c r="A126" s="28" t="s">
        <v>472</v>
      </c>
      <c r="B126" s="29"/>
      <c r="C126" s="29"/>
      <c r="D126" s="29"/>
      <c r="E126" s="30"/>
      <c r="F126" s="31"/>
      <c r="G126" s="31"/>
      <c r="H126" s="62">
        <f>SUM(H127:H144)</f>
        <v>571847</v>
      </c>
      <c r="I126" s="62">
        <f>SUM(I127:I144)</f>
        <v>0</v>
      </c>
      <c r="J126" s="62">
        <f>SUM(J127:J144)</f>
        <v>0</v>
      </c>
      <c r="K126" s="62"/>
      <c r="L126" s="62"/>
      <c r="M126" s="62">
        <f>SUM(M127:M144)</f>
        <v>118900</v>
      </c>
      <c r="N126" s="31"/>
      <c r="O126" s="33"/>
      <c r="P126" s="33"/>
      <c r="Q126" s="55"/>
    </row>
    <row r="127" spans="1:17" s="3" customFormat="1" ht="52.5" customHeight="1">
      <c r="A127" s="68">
        <v>91</v>
      </c>
      <c r="B127" s="67" t="s">
        <v>473</v>
      </c>
      <c r="C127" s="68" t="s">
        <v>421</v>
      </c>
      <c r="D127" s="68"/>
      <c r="E127" s="61" t="s">
        <v>474</v>
      </c>
      <c r="F127" s="61"/>
      <c r="G127" s="61"/>
      <c r="H127" s="69">
        <v>11400</v>
      </c>
      <c r="I127" s="69"/>
      <c r="J127" s="69"/>
      <c r="K127" s="67" t="s">
        <v>475</v>
      </c>
      <c r="L127" s="76"/>
      <c r="M127" s="69"/>
      <c r="N127" s="77" t="s">
        <v>30</v>
      </c>
      <c r="O127" s="68"/>
      <c r="P127" s="68"/>
      <c r="Q127" s="64"/>
    </row>
    <row r="128" spans="1:17" s="3" customFormat="1" ht="64.5" customHeight="1">
      <c r="A128" s="68">
        <v>92</v>
      </c>
      <c r="B128" s="67" t="s">
        <v>476</v>
      </c>
      <c r="C128" s="68" t="s">
        <v>421</v>
      </c>
      <c r="D128" s="68"/>
      <c r="E128" s="61" t="s">
        <v>477</v>
      </c>
      <c r="F128" s="61"/>
      <c r="G128" s="61"/>
      <c r="H128" s="69">
        <v>10000</v>
      </c>
      <c r="I128" s="69"/>
      <c r="J128" s="69"/>
      <c r="K128" s="67" t="s">
        <v>478</v>
      </c>
      <c r="L128" s="76"/>
      <c r="M128" s="69"/>
      <c r="N128" s="77" t="s">
        <v>30</v>
      </c>
      <c r="O128" s="68"/>
      <c r="P128" s="68"/>
      <c r="Q128" s="64"/>
    </row>
    <row r="129" spans="1:17" s="3" customFormat="1" ht="56.25" customHeight="1">
      <c r="A129" s="68">
        <v>93</v>
      </c>
      <c r="B129" s="67" t="s">
        <v>479</v>
      </c>
      <c r="C129" s="68" t="s">
        <v>421</v>
      </c>
      <c r="D129" s="68"/>
      <c r="E129" s="67" t="s">
        <v>480</v>
      </c>
      <c r="F129" s="67"/>
      <c r="G129" s="67"/>
      <c r="H129" s="69">
        <v>7200</v>
      </c>
      <c r="I129" s="69"/>
      <c r="J129" s="69"/>
      <c r="K129" s="67" t="s">
        <v>481</v>
      </c>
      <c r="L129" s="76"/>
      <c r="M129" s="69"/>
      <c r="N129" s="77" t="s">
        <v>30</v>
      </c>
      <c r="O129" s="68" t="s">
        <v>213</v>
      </c>
      <c r="P129" s="68"/>
      <c r="Q129" s="64"/>
    </row>
    <row r="130" spans="1:17" s="3" customFormat="1" ht="51" customHeight="1">
      <c r="A130" s="68">
        <v>94</v>
      </c>
      <c r="B130" s="67" t="s">
        <v>482</v>
      </c>
      <c r="C130" s="68" t="s">
        <v>421</v>
      </c>
      <c r="D130" s="68"/>
      <c r="E130" s="67" t="s">
        <v>483</v>
      </c>
      <c r="F130" s="67"/>
      <c r="G130" s="67"/>
      <c r="H130" s="69">
        <v>10600</v>
      </c>
      <c r="I130" s="69"/>
      <c r="J130" s="69"/>
      <c r="K130" s="67" t="s">
        <v>481</v>
      </c>
      <c r="L130" s="76"/>
      <c r="M130" s="69"/>
      <c r="N130" s="77" t="s">
        <v>30</v>
      </c>
      <c r="O130" s="68" t="s">
        <v>213</v>
      </c>
      <c r="P130" s="68"/>
      <c r="Q130" s="64"/>
    </row>
    <row r="131" spans="1:17" s="3" customFormat="1" ht="52.5" customHeight="1">
      <c r="A131" s="68">
        <v>95</v>
      </c>
      <c r="B131" s="67" t="s">
        <v>484</v>
      </c>
      <c r="C131" s="68" t="s">
        <v>421</v>
      </c>
      <c r="D131" s="68"/>
      <c r="E131" s="67" t="s">
        <v>485</v>
      </c>
      <c r="F131" s="67"/>
      <c r="G131" s="67"/>
      <c r="H131" s="69">
        <v>12700</v>
      </c>
      <c r="I131" s="69"/>
      <c r="J131" s="69"/>
      <c r="K131" s="67" t="s">
        <v>481</v>
      </c>
      <c r="L131" s="76"/>
      <c r="M131" s="69"/>
      <c r="N131" s="77" t="s">
        <v>30</v>
      </c>
      <c r="O131" s="68" t="s">
        <v>213</v>
      </c>
      <c r="P131" s="68"/>
      <c r="Q131" s="68"/>
    </row>
    <row r="132" spans="1:17" s="3" customFormat="1" ht="49.5" customHeight="1">
      <c r="A132" s="68">
        <v>96</v>
      </c>
      <c r="B132" s="67" t="s">
        <v>486</v>
      </c>
      <c r="C132" s="68" t="s">
        <v>421</v>
      </c>
      <c r="D132" s="68"/>
      <c r="E132" s="67" t="s">
        <v>487</v>
      </c>
      <c r="F132" s="67"/>
      <c r="G132" s="67"/>
      <c r="H132" s="69">
        <v>8900</v>
      </c>
      <c r="I132" s="69"/>
      <c r="J132" s="69"/>
      <c r="K132" s="67" t="s">
        <v>481</v>
      </c>
      <c r="L132" s="76"/>
      <c r="M132" s="69"/>
      <c r="N132" s="77" t="s">
        <v>30</v>
      </c>
      <c r="O132" s="68" t="s">
        <v>213</v>
      </c>
      <c r="P132" s="68"/>
      <c r="Q132" s="68"/>
    </row>
    <row r="133" spans="1:17" s="3" customFormat="1" ht="108" customHeight="1">
      <c r="A133" s="68">
        <v>97</v>
      </c>
      <c r="B133" s="67" t="s">
        <v>488</v>
      </c>
      <c r="C133" s="68" t="s">
        <v>421</v>
      </c>
      <c r="D133" s="68"/>
      <c r="E133" s="67" t="s">
        <v>489</v>
      </c>
      <c r="F133" s="67" t="s">
        <v>423</v>
      </c>
      <c r="G133" s="67" t="s">
        <v>490</v>
      </c>
      <c r="H133" s="69">
        <v>9347</v>
      </c>
      <c r="I133" s="69"/>
      <c r="J133" s="69"/>
      <c r="K133" s="67" t="s">
        <v>491</v>
      </c>
      <c r="L133" s="76" t="s">
        <v>391</v>
      </c>
      <c r="M133" s="69">
        <v>9300</v>
      </c>
      <c r="N133" s="77" t="s">
        <v>30</v>
      </c>
      <c r="O133" s="79">
        <v>43252</v>
      </c>
      <c r="P133" s="79">
        <v>43678</v>
      </c>
      <c r="Q133" s="68"/>
    </row>
    <row r="134" spans="1:17" s="3" customFormat="1" ht="77.25" customHeight="1">
      <c r="A134" s="68">
        <v>98</v>
      </c>
      <c r="B134" s="84" t="s">
        <v>492</v>
      </c>
      <c r="C134" s="68" t="s">
        <v>421</v>
      </c>
      <c r="D134" s="68"/>
      <c r="E134" s="84" t="s">
        <v>493</v>
      </c>
      <c r="F134" s="84" t="s">
        <v>423</v>
      </c>
      <c r="G134" s="84" t="s">
        <v>494</v>
      </c>
      <c r="H134" s="85">
        <v>100000</v>
      </c>
      <c r="I134" s="69"/>
      <c r="J134" s="69"/>
      <c r="K134" s="67" t="s">
        <v>481</v>
      </c>
      <c r="L134" s="76" t="s">
        <v>391</v>
      </c>
      <c r="M134" s="70">
        <v>30000</v>
      </c>
      <c r="N134" s="77" t="s">
        <v>30</v>
      </c>
      <c r="O134" s="101">
        <v>43252</v>
      </c>
      <c r="P134" s="101">
        <v>43983</v>
      </c>
      <c r="Q134" s="77"/>
    </row>
    <row r="135" spans="1:17" s="3" customFormat="1" ht="162" customHeight="1">
      <c r="A135" s="68">
        <v>99</v>
      </c>
      <c r="B135" s="67" t="s">
        <v>495</v>
      </c>
      <c r="C135" s="68" t="s">
        <v>421</v>
      </c>
      <c r="D135" s="68"/>
      <c r="E135" s="67" t="s">
        <v>496</v>
      </c>
      <c r="F135" s="67" t="s">
        <v>423</v>
      </c>
      <c r="G135" s="67" t="s">
        <v>497</v>
      </c>
      <c r="H135" s="69">
        <v>9000</v>
      </c>
      <c r="I135" s="69"/>
      <c r="J135" s="69"/>
      <c r="K135" s="67" t="s">
        <v>491</v>
      </c>
      <c r="L135" s="76" t="s">
        <v>391</v>
      </c>
      <c r="M135" s="69">
        <v>9000</v>
      </c>
      <c r="N135" s="77" t="s">
        <v>30</v>
      </c>
      <c r="O135" s="79">
        <v>43374</v>
      </c>
      <c r="P135" s="79">
        <v>43617</v>
      </c>
      <c r="Q135" s="68"/>
    </row>
    <row r="136" spans="1:17" s="3" customFormat="1" ht="156.75" customHeight="1">
      <c r="A136" s="68">
        <v>100</v>
      </c>
      <c r="B136" s="67" t="s">
        <v>498</v>
      </c>
      <c r="C136" s="68" t="s">
        <v>421</v>
      </c>
      <c r="D136" s="68"/>
      <c r="E136" s="67" t="s">
        <v>499</v>
      </c>
      <c r="F136" s="67" t="s">
        <v>423</v>
      </c>
      <c r="G136" s="67" t="s">
        <v>500</v>
      </c>
      <c r="H136" s="69">
        <v>65100</v>
      </c>
      <c r="I136" s="69"/>
      <c r="J136" s="69"/>
      <c r="K136" s="67" t="s">
        <v>501</v>
      </c>
      <c r="L136" s="76" t="s">
        <v>391</v>
      </c>
      <c r="M136" s="69">
        <v>30000</v>
      </c>
      <c r="N136" s="77" t="s">
        <v>30</v>
      </c>
      <c r="O136" s="79">
        <v>43040</v>
      </c>
      <c r="P136" s="79">
        <v>43617</v>
      </c>
      <c r="Q136" s="68"/>
    </row>
    <row r="137" spans="1:17" s="3" customFormat="1" ht="81" customHeight="1">
      <c r="A137" s="68">
        <v>101</v>
      </c>
      <c r="B137" s="67" t="s">
        <v>502</v>
      </c>
      <c r="C137" s="68" t="s">
        <v>421</v>
      </c>
      <c r="D137" s="68"/>
      <c r="E137" s="67" t="s">
        <v>503</v>
      </c>
      <c r="F137" s="67"/>
      <c r="G137" s="67"/>
      <c r="H137" s="69">
        <v>1100</v>
      </c>
      <c r="I137" s="69"/>
      <c r="J137" s="69"/>
      <c r="K137" s="67" t="s">
        <v>504</v>
      </c>
      <c r="L137" s="76" t="s">
        <v>391</v>
      </c>
      <c r="M137" s="69">
        <v>1100</v>
      </c>
      <c r="N137" s="77" t="s">
        <v>30</v>
      </c>
      <c r="O137" s="79">
        <v>43252</v>
      </c>
      <c r="P137" s="79">
        <v>43617</v>
      </c>
      <c r="Q137" s="68"/>
    </row>
    <row r="138" spans="1:17" s="3" customFormat="1" ht="166.5" customHeight="1">
      <c r="A138" s="68">
        <v>102</v>
      </c>
      <c r="B138" s="67" t="s">
        <v>505</v>
      </c>
      <c r="C138" s="68" t="s">
        <v>421</v>
      </c>
      <c r="D138" s="68"/>
      <c r="E138" s="67" t="s">
        <v>506</v>
      </c>
      <c r="F138" s="67" t="s">
        <v>423</v>
      </c>
      <c r="G138" s="67" t="s">
        <v>507</v>
      </c>
      <c r="H138" s="69">
        <v>45000</v>
      </c>
      <c r="I138" s="69"/>
      <c r="J138" s="69"/>
      <c r="K138" s="67" t="s">
        <v>481</v>
      </c>
      <c r="L138" s="76" t="s">
        <v>391</v>
      </c>
      <c r="M138" s="69">
        <v>25000</v>
      </c>
      <c r="N138" s="77" t="s">
        <v>30</v>
      </c>
      <c r="O138" s="79">
        <v>43252</v>
      </c>
      <c r="P138" s="79">
        <v>43800</v>
      </c>
      <c r="Q138" s="68"/>
    </row>
    <row r="139" spans="1:17" s="3" customFormat="1" ht="93" customHeight="1">
      <c r="A139" s="68">
        <v>103</v>
      </c>
      <c r="B139" s="84" t="s">
        <v>508</v>
      </c>
      <c r="C139" s="68" t="s">
        <v>421</v>
      </c>
      <c r="D139" s="68"/>
      <c r="E139" s="84" t="s">
        <v>509</v>
      </c>
      <c r="F139" s="84"/>
      <c r="G139" s="84"/>
      <c r="H139" s="85">
        <v>260000</v>
      </c>
      <c r="I139" s="69"/>
      <c r="J139" s="69"/>
      <c r="K139" s="67" t="s">
        <v>481</v>
      </c>
      <c r="L139" s="102"/>
      <c r="M139" s="70"/>
      <c r="N139" s="77" t="s">
        <v>30</v>
      </c>
      <c r="O139" s="77"/>
      <c r="P139" s="77"/>
      <c r="Q139" s="68"/>
    </row>
    <row r="140" spans="1:17" s="3" customFormat="1" ht="72" customHeight="1">
      <c r="A140" s="68">
        <v>104</v>
      </c>
      <c r="B140" s="67" t="s">
        <v>510</v>
      </c>
      <c r="C140" s="68" t="s">
        <v>421</v>
      </c>
      <c r="D140" s="68"/>
      <c r="E140" s="67" t="s">
        <v>511</v>
      </c>
      <c r="F140" s="67" t="s">
        <v>423</v>
      </c>
      <c r="G140" s="67" t="s">
        <v>512</v>
      </c>
      <c r="H140" s="69">
        <v>2700</v>
      </c>
      <c r="I140" s="69"/>
      <c r="J140" s="69"/>
      <c r="K140" s="67" t="s">
        <v>513</v>
      </c>
      <c r="L140" s="76" t="s">
        <v>385</v>
      </c>
      <c r="M140" s="69">
        <v>2700</v>
      </c>
      <c r="N140" s="77" t="s">
        <v>30</v>
      </c>
      <c r="O140" s="79">
        <v>43252</v>
      </c>
      <c r="P140" s="79">
        <v>43435</v>
      </c>
      <c r="Q140" s="68"/>
    </row>
    <row r="141" spans="1:17" s="3" customFormat="1" ht="69.75" customHeight="1">
      <c r="A141" s="68">
        <v>105</v>
      </c>
      <c r="B141" s="67" t="s">
        <v>514</v>
      </c>
      <c r="C141" s="68" t="s">
        <v>421</v>
      </c>
      <c r="D141" s="68"/>
      <c r="E141" s="67" t="s">
        <v>515</v>
      </c>
      <c r="F141" s="67" t="s">
        <v>423</v>
      </c>
      <c r="G141" s="67" t="s">
        <v>516</v>
      </c>
      <c r="H141" s="69">
        <v>3800</v>
      </c>
      <c r="I141" s="69"/>
      <c r="J141" s="69"/>
      <c r="K141" s="67" t="s">
        <v>513</v>
      </c>
      <c r="L141" s="76" t="s">
        <v>385</v>
      </c>
      <c r="M141" s="69">
        <v>3800</v>
      </c>
      <c r="N141" s="77" t="s">
        <v>30</v>
      </c>
      <c r="O141" s="79">
        <v>43101</v>
      </c>
      <c r="P141" s="79">
        <v>43435</v>
      </c>
      <c r="Q141" s="68"/>
    </row>
    <row r="142" spans="1:17" s="3" customFormat="1" ht="92.25" customHeight="1">
      <c r="A142" s="68">
        <v>106</v>
      </c>
      <c r="B142" s="67" t="s">
        <v>517</v>
      </c>
      <c r="C142" s="68" t="s">
        <v>421</v>
      </c>
      <c r="D142" s="68"/>
      <c r="E142" s="84" t="s">
        <v>518</v>
      </c>
      <c r="F142" s="84" t="s">
        <v>423</v>
      </c>
      <c r="G142" s="84" t="s">
        <v>519</v>
      </c>
      <c r="H142" s="70">
        <v>5000</v>
      </c>
      <c r="I142" s="69"/>
      <c r="J142" s="69"/>
      <c r="K142" s="67" t="s">
        <v>520</v>
      </c>
      <c r="L142" s="76" t="s">
        <v>385</v>
      </c>
      <c r="M142" s="70">
        <v>5000</v>
      </c>
      <c r="N142" s="77" t="s">
        <v>30</v>
      </c>
      <c r="O142" s="79">
        <v>43252</v>
      </c>
      <c r="P142" s="79">
        <v>43435</v>
      </c>
      <c r="Q142" s="115"/>
    </row>
    <row r="143" spans="1:17" s="3" customFormat="1" ht="46.5" customHeight="1">
      <c r="A143" s="68">
        <v>107</v>
      </c>
      <c r="B143" s="67" t="s">
        <v>521</v>
      </c>
      <c r="C143" s="68" t="s">
        <v>421</v>
      </c>
      <c r="D143" s="68"/>
      <c r="E143" s="84" t="s">
        <v>522</v>
      </c>
      <c r="F143" s="84"/>
      <c r="G143" s="84"/>
      <c r="H143" s="70">
        <v>3000</v>
      </c>
      <c r="I143" s="69"/>
      <c r="J143" s="69"/>
      <c r="K143" s="67" t="s">
        <v>523</v>
      </c>
      <c r="L143" s="76" t="s">
        <v>385</v>
      </c>
      <c r="M143" s="70">
        <v>3000</v>
      </c>
      <c r="N143" s="77" t="s">
        <v>30</v>
      </c>
      <c r="O143" s="79">
        <v>43252</v>
      </c>
      <c r="P143" s="79">
        <v>43435</v>
      </c>
      <c r="Q143" s="115"/>
    </row>
    <row r="144" spans="1:17" s="3" customFormat="1" ht="49.5" customHeight="1">
      <c r="A144" s="68">
        <v>108</v>
      </c>
      <c r="B144" s="67" t="s">
        <v>524</v>
      </c>
      <c r="C144" s="68" t="s">
        <v>421</v>
      </c>
      <c r="D144" s="68"/>
      <c r="E144" s="67" t="s">
        <v>525</v>
      </c>
      <c r="F144" s="67" t="s">
        <v>423</v>
      </c>
      <c r="G144" s="67" t="s">
        <v>526</v>
      </c>
      <c r="H144" s="70">
        <v>7000</v>
      </c>
      <c r="I144" s="69"/>
      <c r="J144" s="69"/>
      <c r="K144" s="67" t="s">
        <v>527</v>
      </c>
      <c r="L144" s="103" t="s">
        <v>391</v>
      </c>
      <c r="M144" s="70"/>
      <c r="N144" s="77" t="s">
        <v>30</v>
      </c>
      <c r="O144" s="77"/>
      <c r="P144" s="77"/>
      <c r="Q144" s="77"/>
    </row>
    <row r="145" spans="1:17" ht="30.75" customHeight="1">
      <c r="A145" s="28" t="s">
        <v>528</v>
      </c>
      <c r="B145" s="29"/>
      <c r="C145" s="29"/>
      <c r="D145" s="29"/>
      <c r="E145" s="30"/>
      <c r="F145" s="33"/>
      <c r="G145" s="33"/>
      <c r="H145" s="62">
        <f>SUM(H146:H150)</f>
        <v>19100</v>
      </c>
      <c r="I145" s="62">
        <f>SUM(I146:I150)</f>
        <v>0</v>
      </c>
      <c r="J145" s="62">
        <f>SUM(J146:J150)</f>
        <v>0</v>
      </c>
      <c r="K145" s="62"/>
      <c r="L145" s="62"/>
      <c r="M145" s="62">
        <f>SUM(M146:M150)</f>
        <v>2800</v>
      </c>
      <c r="N145" s="31"/>
      <c r="O145" s="48"/>
      <c r="P145" s="48"/>
      <c r="Q145" s="57"/>
    </row>
    <row r="146" spans="1:17" s="3" customFormat="1" ht="42.75">
      <c r="A146" s="64">
        <v>109</v>
      </c>
      <c r="B146" s="65" t="s">
        <v>529</v>
      </c>
      <c r="C146" s="64" t="s">
        <v>421</v>
      </c>
      <c r="D146" s="64"/>
      <c r="E146" s="26" t="s">
        <v>530</v>
      </c>
      <c r="F146" s="26"/>
      <c r="G146" s="26"/>
      <c r="H146" s="66">
        <v>8100</v>
      </c>
      <c r="I146" s="66"/>
      <c r="J146" s="66"/>
      <c r="K146" s="65" t="s">
        <v>475</v>
      </c>
      <c r="L146" s="73"/>
      <c r="M146" s="104"/>
      <c r="N146" s="81" t="s">
        <v>30</v>
      </c>
      <c r="O146" s="64"/>
      <c r="P146" s="64"/>
      <c r="Q146" s="64"/>
    </row>
    <row r="147" spans="1:17" s="3" customFormat="1" ht="42.75">
      <c r="A147" s="64">
        <v>110</v>
      </c>
      <c r="B147" s="65" t="s">
        <v>531</v>
      </c>
      <c r="C147" s="64" t="s">
        <v>421</v>
      </c>
      <c r="D147" s="64"/>
      <c r="E147" s="65" t="s">
        <v>532</v>
      </c>
      <c r="F147" s="65"/>
      <c r="G147" s="65"/>
      <c r="H147" s="66"/>
      <c r="I147" s="66"/>
      <c r="J147" s="66"/>
      <c r="K147" s="65" t="s">
        <v>475</v>
      </c>
      <c r="L147" s="73"/>
      <c r="M147" s="104"/>
      <c r="N147" s="81" t="s">
        <v>30</v>
      </c>
      <c r="O147" s="64"/>
      <c r="P147" s="64"/>
      <c r="Q147" s="64"/>
    </row>
    <row r="148" spans="1:17" s="3" customFormat="1" ht="57">
      <c r="A148" s="64">
        <v>111</v>
      </c>
      <c r="B148" s="65" t="s">
        <v>533</v>
      </c>
      <c r="C148" s="64" t="s">
        <v>421</v>
      </c>
      <c r="D148" s="64"/>
      <c r="E148" s="86" t="s">
        <v>534</v>
      </c>
      <c r="F148" s="86" t="s">
        <v>423</v>
      </c>
      <c r="G148" s="86" t="s">
        <v>535</v>
      </c>
      <c r="H148" s="66">
        <v>6300</v>
      </c>
      <c r="I148" s="66"/>
      <c r="J148" s="66"/>
      <c r="K148" s="65" t="s">
        <v>536</v>
      </c>
      <c r="L148" s="73" t="s">
        <v>391</v>
      </c>
      <c r="M148" s="104"/>
      <c r="N148" s="81" t="s">
        <v>30</v>
      </c>
      <c r="O148" s="74">
        <v>43252</v>
      </c>
      <c r="P148" s="74">
        <v>43617</v>
      </c>
      <c r="Q148" s="81"/>
    </row>
    <row r="149" spans="1:17" s="3" customFormat="1" ht="42.75">
      <c r="A149" s="64">
        <v>112</v>
      </c>
      <c r="B149" s="65" t="s">
        <v>537</v>
      </c>
      <c r="C149" s="64" t="s">
        <v>421</v>
      </c>
      <c r="D149" s="64"/>
      <c r="E149" s="65"/>
      <c r="F149" s="65"/>
      <c r="G149" s="65"/>
      <c r="H149" s="87">
        <v>800</v>
      </c>
      <c r="I149" s="87"/>
      <c r="J149" s="87"/>
      <c r="K149" s="65"/>
      <c r="L149" s="105"/>
      <c r="M149" s="87">
        <v>800</v>
      </c>
      <c r="N149" s="81" t="s">
        <v>30</v>
      </c>
      <c r="O149" s="81"/>
      <c r="P149" s="81"/>
      <c r="Q149" s="81"/>
    </row>
    <row r="150" spans="1:17" s="3" customFormat="1" ht="84.75" customHeight="1">
      <c r="A150" s="64">
        <v>113</v>
      </c>
      <c r="B150" s="84" t="s">
        <v>538</v>
      </c>
      <c r="C150" s="68" t="s">
        <v>421</v>
      </c>
      <c r="D150" s="68"/>
      <c r="E150" s="84" t="s">
        <v>539</v>
      </c>
      <c r="F150" s="84"/>
      <c r="G150" s="84"/>
      <c r="H150" s="88">
        <v>3900</v>
      </c>
      <c r="I150" s="69"/>
      <c r="J150" s="88"/>
      <c r="K150" s="67" t="s">
        <v>481</v>
      </c>
      <c r="L150" s="73" t="s">
        <v>391</v>
      </c>
      <c r="M150" s="70">
        <v>2000</v>
      </c>
      <c r="N150" s="77" t="s">
        <v>30</v>
      </c>
      <c r="O150" s="101">
        <v>43374</v>
      </c>
      <c r="P150" s="101">
        <v>43800</v>
      </c>
      <c r="Q150" s="77"/>
    </row>
    <row r="151" spans="1:17" ht="30.75" customHeight="1">
      <c r="A151" s="18" t="s">
        <v>540</v>
      </c>
      <c r="B151" s="19"/>
      <c r="C151" s="19"/>
      <c r="D151" s="19"/>
      <c r="E151" s="20"/>
      <c r="F151" s="33"/>
      <c r="G151" s="33"/>
      <c r="H151" s="31">
        <f>SUM(H152,H157,H162)</f>
        <v>37914.72</v>
      </c>
      <c r="I151" s="31">
        <f>SUM(I152,I157,I162)</f>
        <v>15644.84</v>
      </c>
      <c r="J151" s="31">
        <f>SUM(J152,J157,J162)</f>
        <v>13544.84</v>
      </c>
      <c r="K151" s="31"/>
      <c r="L151" s="31"/>
      <c r="M151" s="31">
        <f>SUM(M152,M157,M162)</f>
        <v>24369.88</v>
      </c>
      <c r="N151" s="33"/>
      <c r="O151" s="49"/>
      <c r="P151" s="49"/>
      <c r="Q151" s="59"/>
    </row>
    <row r="152" spans="1:17" ht="30.75" customHeight="1">
      <c r="A152" s="18" t="s">
        <v>541</v>
      </c>
      <c r="B152" s="19"/>
      <c r="C152" s="19"/>
      <c r="D152" s="19"/>
      <c r="E152" s="20"/>
      <c r="F152" s="24"/>
      <c r="G152" s="24"/>
      <c r="H152" s="24">
        <f>SUM(H153:H156)</f>
        <v>17726.52</v>
      </c>
      <c r="I152" s="24">
        <f>SUM(I153:I156)</f>
        <v>15644.84</v>
      </c>
      <c r="J152" s="24">
        <f>SUM(J153:J156)</f>
        <v>13544.84</v>
      </c>
      <c r="K152" s="24"/>
      <c r="L152" s="24"/>
      <c r="M152" s="24">
        <f>SUM(M153:M156)</f>
        <v>4181.68</v>
      </c>
      <c r="N152" s="24"/>
      <c r="O152" s="42"/>
      <c r="P152" s="43"/>
      <c r="Q152" s="52"/>
    </row>
    <row r="153" spans="1:17" ht="85.5" customHeight="1">
      <c r="A153" s="89">
        <v>114</v>
      </c>
      <c r="B153" s="90" t="s">
        <v>542</v>
      </c>
      <c r="C153" s="91" t="s">
        <v>543</v>
      </c>
      <c r="D153" s="92"/>
      <c r="E153" s="90" t="s">
        <v>544</v>
      </c>
      <c r="F153" s="89" t="s">
        <v>545</v>
      </c>
      <c r="G153" s="89" t="s">
        <v>546</v>
      </c>
      <c r="H153" s="89">
        <v>3081.68</v>
      </c>
      <c r="I153" s="60">
        <v>1000</v>
      </c>
      <c r="J153" s="98">
        <v>1000</v>
      </c>
      <c r="K153" s="90" t="s">
        <v>547</v>
      </c>
      <c r="L153" s="90" t="s">
        <v>548</v>
      </c>
      <c r="M153" s="89">
        <v>2081.68</v>
      </c>
      <c r="N153" s="89" t="s">
        <v>549</v>
      </c>
      <c r="O153" s="106" t="s">
        <v>550</v>
      </c>
      <c r="P153" s="106" t="s">
        <v>32</v>
      </c>
      <c r="Q153" s="54"/>
    </row>
    <row r="154" spans="1:17" ht="42.75">
      <c r="A154" s="89">
        <v>115</v>
      </c>
      <c r="B154" s="90" t="s">
        <v>551</v>
      </c>
      <c r="C154" s="93"/>
      <c r="D154" s="89"/>
      <c r="E154" s="90" t="s">
        <v>552</v>
      </c>
      <c r="F154" s="89" t="s">
        <v>545</v>
      </c>
      <c r="G154" s="89" t="s">
        <v>553</v>
      </c>
      <c r="H154" s="94">
        <v>6600.84</v>
      </c>
      <c r="I154" s="94">
        <v>6600.84</v>
      </c>
      <c r="J154" s="107">
        <f>I154-M154</f>
        <v>6000.84</v>
      </c>
      <c r="K154" s="108" t="s">
        <v>385</v>
      </c>
      <c r="L154" s="109" t="s">
        <v>385</v>
      </c>
      <c r="M154" s="94">
        <v>600</v>
      </c>
      <c r="N154" s="89" t="s">
        <v>554</v>
      </c>
      <c r="O154" s="110" t="s">
        <v>385</v>
      </c>
      <c r="P154" s="111" t="s">
        <v>385</v>
      </c>
      <c r="Q154" s="54"/>
    </row>
    <row r="155" spans="1:17" ht="28.5">
      <c r="A155" s="89">
        <v>116</v>
      </c>
      <c r="B155" s="90" t="s">
        <v>555</v>
      </c>
      <c r="C155" s="93"/>
      <c r="D155" s="89"/>
      <c r="E155" s="95" t="s">
        <v>556</v>
      </c>
      <c r="F155" s="89" t="s">
        <v>545</v>
      </c>
      <c r="G155" s="89" t="s">
        <v>557</v>
      </c>
      <c r="H155" s="94">
        <v>8044</v>
      </c>
      <c r="I155" s="94">
        <v>8044</v>
      </c>
      <c r="J155" s="112">
        <f>I155-M155</f>
        <v>6544</v>
      </c>
      <c r="K155" s="108"/>
      <c r="L155" s="109"/>
      <c r="M155" s="94">
        <v>1500</v>
      </c>
      <c r="N155" s="113" t="s">
        <v>554</v>
      </c>
      <c r="O155" s="110"/>
      <c r="P155" s="111"/>
      <c r="Q155" s="54"/>
    </row>
    <row r="156" spans="1:17" ht="28.5">
      <c r="A156" s="89">
        <v>117</v>
      </c>
      <c r="B156" s="90" t="s">
        <v>558</v>
      </c>
      <c r="C156" s="96"/>
      <c r="D156" s="89"/>
      <c r="E156" s="95"/>
      <c r="F156" s="89"/>
      <c r="G156" s="89"/>
      <c r="H156" s="94"/>
      <c r="I156" s="94"/>
      <c r="J156" s="113"/>
      <c r="K156" s="108"/>
      <c r="L156" s="109"/>
      <c r="M156" s="94"/>
      <c r="N156" s="113"/>
      <c r="O156" s="110"/>
      <c r="P156" s="111"/>
      <c r="Q156" s="54"/>
    </row>
    <row r="157" spans="1:17" ht="30.75" customHeight="1">
      <c r="A157" s="28" t="s">
        <v>240</v>
      </c>
      <c r="B157" s="29"/>
      <c r="C157" s="29"/>
      <c r="D157" s="29"/>
      <c r="E157" s="30"/>
      <c r="F157" s="31"/>
      <c r="G157" s="31"/>
      <c r="H157" s="31">
        <f>SUM(H158:H161)</f>
        <v>9188.2</v>
      </c>
      <c r="I157" s="31">
        <f>SUM(I158:I161)</f>
        <v>0</v>
      </c>
      <c r="J157" s="31">
        <f>SUM(J158:J161)</f>
        <v>0</v>
      </c>
      <c r="K157" s="31"/>
      <c r="L157" s="31"/>
      <c r="M157" s="31">
        <f>SUM(M158:M161)</f>
        <v>9188.2</v>
      </c>
      <c r="N157" s="31"/>
      <c r="O157" s="33"/>
      <c r="P157" s="33"/>
      <c r="Q157" s="55"/>
    </row>
    <row r="158" spans="1:17" ht="42.75" customHeight="1">
      <c r="A158" s="89">
        <v>118</v>
      </c>
      <c r="B158" s="90" t="s">
        <v>559</v>
      </c>
      <c r="C158" s="97" t="s">
        <v>543</v>
      </c>
      <c r="D158" s="98"/>
      <c r="E158" s="90" t="s">
        <v>560</v>
      </c>
      <c r="F158" s="89" t="s">
        <v>545</v>
      </c>
      <c r="G158" s="89" t="s">
        <v>561</v>
      </c>
      <c r="H158" s="89">
        <v>3042.65</v>
      </c>
      <c r="I158" s="60">
        <v>0</v>
      </c>
      <c r="J158" s="60">
        <v>0</v>
      </c>
      <c r="K158" s="90"/>
      <c r="L158" s="90" t="s">
        <v>281</v>
      </c>
      <c r="M158" s="89">
        <v>3042.65</v>
      </c>
      <c r="N158" s="89" t="s">
        <v>554</v>
      </c>
      <c r="O158" s="114">
        <v>43160</v>
      </c>
      <c r="P158" s="114">
        <v>43282</v>
      </c>
      <c r="Q158" s="54"/>
    </row>
    <row r="159" spans="1:17" ht="42.75">
      <c r="A159" s="89">
        <v>119</v>
      </c>
      <c r="B159" s="90" t="s">
        <v>562</v>
      </c>
      <c r="C159" s="99"/>
      <c r="D159" s="98"/>
      <c r="E159" s="90" t="s">
        <v>563</v>
      </c>
      <c r="F159" s="90" t="s">
        <v>545</v>
      </c>
      <c r="G159" s="90" t="s">
        <v>564</v>
      </c>
      <c r="H159" s="89">
        <v>1003.65</v>
      </c>
      <c r="I159" s="60">
        <v>0</v>
      </c>
      <c r="J159" s="60">
        <v>0</v>
      </c>
      <c r="K159" s="90"/>
      <c r="L159" s="90" t="s">
        <v>281</v>
      </c>
      <c r="M159" s="89">
        <v>1003.65</v>
      </c>
      <c r="N159" s="89" t="s">
        <v>554</v>
      </c>
      <c r="O159" s="114">
        <v>43160</v>
      </c>
      <c r="P159" s="114">
        <v>43282</v>
      </c>
      <c r="Q159" s="54"/>
    </row>
    <row r="160" spans="1:17" ht="42.75">
      <c r="A160" s="89">
        <v>120</v>
      </c>
      <c r="B160" s="90" t="s">
        <v>565</v>
      </c>
      <c r="C160" s="99"/>
      <c r="D160" s="98"/>
      <c r="E160" s="90" t="s">
        <v>566</v>
      </c>
      <c r="F160" s="90" t="s">
        <v>567</v>
      </c>
      <c r="G160" s="90" t="s">
        <v>568</v>
      </c>
      <c r="H160" s="89">
        <v>2465</v>
      </c>
      <c r="I160" s="60">
        <v>0</v>
      </c>
      <c r="J160" s="60">
        <v>0</v>
      </c>
      <c r="K160" s="90"/>
      <c r="L160" s="90" t="s">
        <v>281</v>
      </c>
      <c r="M160" s="89">
        <v>2465</v>
      </c>
      <c r="N160" s="89" t="s">
        <v>554</v>
      </c>
      <c r="O160" s="114">
        <v>43252</v>
      </c>
      <c r="P160" s="114">
        <v>43101</v>
      </c>
      <c r="Q160" s="54"/>
    </row>
    <row r="161" spans="1:17" ht="50.25" customHeight="1">
      <c r="A161" s="89">
        <v>121</v>
      </c>
      <c r="B161" s="90" t="s">
        <v>569</v>
      </c>
      <c r="C161" s="100"/>
      <c r="D161" s="71"/>
      <c r="E161" s="90" t="s">
        <v>570</v>
      </c>
      <c r="F161" s="90" t="s">
        <v>567</v>
      </c>
      <c r="G161" s="90" t="s">
        <v>571</v>
      </c>
      <c r="H161" s="89">
        <v>2676.9</v>
      </c>
      <c r="I161" s="60">
        <v>0</v>
      </c>
      <c r="J161" s="60">
        <v>0</v>
      </c>
      <c r="K161" s="90" t="s">
        <v>572</v>
      </c>
      <c r="L161" s="90" t="s">
        <v>281</v>
      </c>
      <c r="M161" s="89">
        <v>2676.9</v>
      </c>
      <c r="N161" s="89" t="s">
        <v>554</v>
      </c>
      <c r="O161" s="114">
        <v>43221</v>
      </c>
      <c r="P161" s="114">
        <v>43344</v>
      </c>
      <c r="Q161" s="116"/>
    </row>
    <row r="162" spans="1:17" ht="30.75" customHeight="1">
      <c r="A162" s="28" t="s">
        <v>219</v>
      </c>
      <c r="B162" s="29"/>
      <c r="C162" s="29"/>
      <c r="D162" s="29"/>
      <c r="E162" s="30"/>
      <c r="F162" s="33"/>
      <c r="G162" s="33"/>
      <c r="H162" s="31">
        <f>SUM(H163:H165)</f>
        <v>11000</v>
      </c>
      <c r="I162" s="31">
        <f>SUM(I163:I165)</f>
        <v>0</v>
      </c>
      <c r="J162" s="31">
        <f>SUM(J163:J165)</f>
        <v>0</v>
      </c>
      <c r="K162" s="31"/>
      <c r="L162" s="31"/>
      <c r="M162" s="31">
        <f>SUM(M163:M165)</f>
        <v>11000</v>
      </c>
      <c r="N162" s="31"/>
      <c r="O162" s="48"/>
      <c r="P162" s="48"/>
      <c r="Q162" s="57"/>
    </row>
    <row r="163" spans="1:17" ht="28.5" customHeight="1">
      <c r="A163" s="89">
        <v>122</v>
      </c>
      <c r="B163" s="90" t="s">
        <v>573</v>
      </c>
      <c r="C163" s="97" t="s">
        <v>543</v>
      </c>
      <c r="D163" s="71"/>
      <c r="E163" s="90" t="s">
        <v>574</v>
      </c>
      <c r="F163" s="90"/>
      <c r="G163" s="90"/>
      <c r="H163" s="89">
        <v>3000</v>
      </c>
      <c r="I163" s="60">
        <v>0</v>
      </c>
      <c r="J163" s="60">
        <v>0</v>
      </c>
      <c r="K163" s="90"/>
      <c r="L163" s="90" t="s">
        <v>158</v>
      </c>
      <c r="M163" s="89">
        <v>3000</v>
      </c>
      <c r="N163" s="89" t="s">
        <v>554</v>
      </c>
      <c r="O163" s="89"/>
      <c r="P163" s="89"/>
      <c r="Q163" s="26"/>
    </row>
    <row r="164" spans="1:17" ht="32.25" customHeight="1">
      <c r="A164" s="89">
        <v>123</v>
      </c>
      <c r="B164" s="90" t="s">
        <v>575</v>
      </c>
      <c r="C164" s="99"/>
      <c r="D164" s="71"/>
      <c r="E164" s="90" t="s">
        <v>576</v>
      </c>
      <c r="F164" s="90"/>
      <c r="G164" s="90"/>
      <c r="H164" s="89">
        <v>5000</v>
      </c>
      <c r="I164" s="60">
        <v>0</v>
      </c>
      <c r="J164" s="60">
        <v>0</v>
      </c>
      <c r="K164" s="90"/>
      <c r="L164" s="90" t="s">
        <v>158</v>
      </c>
      <c r="M164" s="89">
        <v>5000</v>
      </c>
      <c r="N164" s="89" t="s">
        <v>554</v>
      </c>
      <c r="O164" s="89"/>
      <c r="P164" s="89"/>
      <c r="Q164" s="26"/>
    </row>
    <row r="165" spans="1:17" ht="28.5" customHeight="1">
      <c r="A165" s="89">
        <v>124</v>
      </c>
      <c r="B165" s="90" t="s">
        <v>577</v>
      </c>
      <c r="C165" s="100"/>
      <c r="D165" s="71"/>
      <c r="E165" s="90" t="s">
        <v>578</v>
      </c>
      <c r="F165" s="90"/>
      <c r="G165" s="90"/>
      <c r="H165" s="89">
        <v>3000</v>
      </c>
      <c r="I165" s="60">
        <v>0</v>
      </c>
      <c r="J165" s="60">
        <v>0</v>
      </c>
      <c r="K165" s="90"/>
      <c r="L165" s="90" t="s">
        <v>158</v>
      </c>
      <c r="M165" s="89">
        <v>3000</v>
      </c>
      <c r="N165" s="89" t="s">
        <v>554</v>
      </c>
      <c r="O165" s="89"/>
      <c r="P165" s="89"/>
      <c r="Q165" s="26"/>
    </row>
  </sheetData>
  <sheetProtection/>
  <mergeCells count="74">
    <mergeCell ref="A1:B1"/>
    <mergeCell ref="A2:Q2"/>
    <mergeCell ref="A3:F3"/>
    <mergeCell ref="G3:I3"/>
    <mergeCell ref="K3:M3"/>
    <mergeCell ref="P3:Q3"/>
    <mergeCell ref="A7:E7"/>
    <mergeCell ref="A8:E8"/>
    <mergeCell ref="A9:E9"/>
    <mergeCell ref="A24:E24"/>
    <mergeCell ref="A43:E43"/>
    <mergeCell ref="A47:E47"/>
    <mergeCell ref="A48:E48"/>
    <mergeCell ref="A50:E50"/>
    <mergeCell ref="A55:E55"/>
    <mergeCell ref="A56:E56"/>
    <mergeCell ref="A58:E58"/>
    <mergeCell ref="A65:E65"/>
    <mergeCell ref="A75:E75"/>
    <mergeCell ref="A76:E76"/>
    <mergeCell ref="A78:E78"/>
    <mergeCell ref="A81:E81"/>
    <mergeCell ref="A82:E82"/>
    <mergeCell ref="A86:E86"/>
    <mergeCell ref="A89:E89"/>
    <mergeCell ref="A94:E94"/>
    <mergeCell ref="A95:E95"/>
    <mergeCell ref="A97:E97"/>
    <mergeCell ref="A99:E99"/>
    <mergeCell ref="A101:E101"/>
    <mergeCell ref="A102:E102"/>
    <mergeCell ref="A104:E104"/>
    <mergeCell ref="A107:E107"/>
    <mergeCell ref="A110:E110"/>
    <mergeCell ref="A111:E111"/>
    <mergeCell ref="A126:E126"/>
    <mergeCell ref="A145:E145"/>
    <mergeCell ref="A151:E151"/>
    <mergeCell ref="A152:E152"/>
    <mergeCell ref="A157:E157"/>
    <mergeCell ref="A162:E162"/>
    <mergeCell ref="A4:A6"/>
    <mergeCell ref="B4:B6"/>
    <mergeCell ref="C4:C6"/>
    <mergeCell ref="C153:C156"/>
    <mergeCell ref="C158:C161"/>
    <mergeCell ref="C163:C165"/>
    <mergeCell ref="D4:D6"/>
    <mergeCell ref="D154:D156"/>
    <mergeCell ref="E4:E6"/>
    <mergeCell ref="E155:E156"/>
    <mergeCell ref="F4:F6"/>
    <mergeCell ref="F155:F156"/>
    <mergeCell ref="G4:G6"/>
    <mergeCell ref="G155:G156"/>
    <mergeCell ref="H4:H6"/>
    <mergeCell ref="H155:H156"/>
    <mergeCell ref="I4:I6"/>
    <mergeCell ref="I155:I156"/>
    <mergeCell ref="J4:J6"/>
    <mergeCell ref="J155:J156"/>
    <mergeCell ref="K4:K6"/>
    <mergeCell ref="K154:K156"/>
    <mergeCell ref="L4:L6"/>
    <mergeCell ref="L154:L156"/>
    <mergeCell ref="M4:M6"/>
    <mergeCell ref="M155:M156"/>
    <mergeCell ref="N4:N6"/>
    <mergeCell ref="N155:N156"/>
    <mergeCell ref="O4:O6"/>
    <mergeCell ref="O154:O156"/>
    <mergeCell ref="P4:P6"/>
    <mergeCell ref="P154:P156"/>
    <mergeCell ref="Q4:Q6"/>
  </mergeCells>
  <dataValidations count="1">
    <dataValidation type="list" allowBlank="1" showInputMessage="1" showErrorMessage="1" sqref="F37:G37 F38 G75 F9:F30 F33:F35 F40:F74 F76:F86 F88:F92 F95:F165 G93:G94">
      <formula1>"项目未批复,项目建议书批复,可研报告批复,初步设计批复"</formula1>
    </dataValidation>
  </dataValidations>
  <printOptions/>
  <pageMargins left="0.7086614173228347" right="0.7086614173228347" top="0.7480314960629921" bottom="0.7480314960629921" header="0.31496062992125984" footer="0.31496062992125984"/>
  <pageSetup firstPageNumber="21" useFirstPageNumber="1" horizontalDpi="600" verticalDpi="600" orientation="landscape" paperSize="9" scale="58"/>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LHM</dc:creator>
  <cp:keywords/>
  <dc:description/>
  <cp:lastModifiedBy>L&amp;F</cp:lastModifiedBy>
  <cp:lastPrinted>2018-03-06T07:24:46Z</cp:lastPrinted>
  <dcterms:created xsi:type="dcterms:W3CDTF">2013-12-13T02:33:46Z</dcterms:created>
  <dcterms:modified xsi:type="dcterms:W3CDTF">2023-03-24T01:36:54Z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2052-11.8.6.8810</vt:lpwstr>
  </property>
</Properties>
</file>