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'Sheet1'!$A:$A</definedName>
  </definedNames>
  <calcPr fullCalcOnLoad="1"/>
</workbook>
</file>

<file path=xl/sharedStrings.xml><?xml version="1.0" encoding="utf-8"?>
<sst xmlns="http://schemas.openxmlformats.org/spreadsheetml/2006/main" count="377" uniqueCount="189">
  <si>
    <t>淮南市2022年1—6月份20项民生实事进度报表</t>
  </si>
  <si>
    <t>淮南市2022年1—6份20项民生实事进度报表</t>
  </si>
  <si>
    <t>县区名称</t>
  </si>
  <si>
    <t>一、皖北地区群众喝上引调水工程</t>
  </si>
  <si>
    <t>二、区域医疗水平提升行动</t>
  </si>
  <si>
    <t>三、“四好农村路”建设</t>
  </si>
  <si>
    <t>四—1、 棚户区改造</t>
  </si>
  <si>
    <t>四—2、 城镇老旧小区改造</t>
  </si>
  <si>
    <t>五、养老服务和智慧养老</t>
  </si>
  <si>
    <t>六、幼儿托育和学前教育促进</t>
  </si>
  <si>
    <t>七、就业促进工程</t>
  </si>
  <si>
    <t>八、城乡适龄妇女“两癌”免费筛查</t>
  </si>
  <si>
    <t>九、困难群众救助</t>
  </si>
  <si>
    <t>十、重特大疾病医疗保险和救助工程</t>
  </si>
  <si>
    <t>十一、困难残疾人康复</t>
  </si>
  <si>
    <t>十二、困难职工帮扶</t>
  </si>
  <si>
    <t>十三、中小学课后服务</t>
  </si>
  <si>
    <t>十四、15分钟健身圈建设</t>
  </si>
  <si>
    <t>十五、15分钟阅读圈建设</t>
  </si>
  <si>
    <t>十六、“惠民菜篮子”运营</t>
  </si>
  <si>
    <t>十七、老年助餐服务</t>
  </si>
  <si>
    <t>十八、老年人门诊就医便民服务</t>
  </si>
  <si>
    <t>十九、食品安全“你点我检”</t>
  </si>
  <si>
    <t>二十、城乡困难群体法律援助</t>
  </si>
  <si>
    <t>责任单位：市水利局</t>
  </si>
  <si>
    <t>责任单位：市卫生健康委</t>
  </si>
  <si>
    <t>责任单位：市交通运输局</t>
  </si>
  <si>
    <t>责任单位：市住房和城乡建设局</t>
  </si>
  <si>
    <t>责任单位：市民政局</t>
  </si>
  <si>
    <t>责任单位：市卫健委</t>
  </si>
  <si>
    <t>责任单位：市教体局</t>
  </si>
  <si>
    <t>责任单位：市人力资源社会保障局</t>
  </si>
  <si>
    <t>责任单位：市妇联</t>
  </si>
  <si>
    <t>责任单位：市医保局</t>
  </si>
  <si>
    <t>责任单位：市残联</t>
  </si>
  <si>
    <t>责任单位：市总工会</t>
  </si>
  <si>
    <t>责任单位：市文化和旅游局</t>
  </si>
  <si>
    <t>责任单位：市发展改革委</t>
  </si>
  <si>
    <t>责任单位：市市场监管局</t>
  </si>
  <si>
    <t>责任单位：市司法局</t>
  </si>
  <si>
    <t>新建项目数（处）</t>
  </si>
  <si>
    <t>续建项目数（处）</t>
  </si>
  <si>
    <t>新建取水泵站（处）</t>
  </si>
  <si>
    <t>新建输水管道（公里）</t>
  </si>
  <si>
    <t>新建配水管道（公里）</t>
  </si>
  <si>
    <t>农村公路提质改造工程—
实施任务（公里）</t>
  </si>
  <si>
    <t>农村公路养护提升工程—
完工任务（公里）</t>
  </si>
  <si>
    <t>新开工（套）</t>
  </si>
  <si>
    <t>基本建成（套）</t>
  </si>
  <si>
    <t>目标任务</t>
  </si>
  <si>
    <t>完成情况</t>
  </si>
  <si>
    <t>计划投资额（万元）</t>
  </si>
  <si>
    <t>累计完成投资（万元）</t>
  </si>
  <si>
    <t>投资完成率</t>
  </si>
  <si>
    <t>高龄津贴</t>
  </si>
  <si>
    <t>低收入养老服务补贴</t>
  </si>
  <si>
    <t>特殊困难老年人居家适老化改造（户）</t>
  </si>
  <si>
    <t>家庭养老床位建设（张）</t>
  </si>
  <si>
    <t>县（村）级养老服务站（农村幸福院）建设（个）</t>
  </si>
  <si>
    <t>智慧养老机构（家）</t>
  </si>
  <si>
    <t>幼儿托育新增托位数（个）</t>
  </si>
  <si>
    <t>幼儿资助（人次）</t>
  </si>
  <si>
    <t>新建、改扩建公办幼儿园（所）</t>
  </si>
  <si>
    <t>就业困难人员就业兜底计划（三公里就业圈）-试点数（个）</t>
  </si>
  <si>
    <t>高校毕业生等青年群体就业见习帮扶计划-参加见习人数（人）</t>
  </si>
  <si>
    <t>求职用工精准对接计划
-招聘活动数（场次）</t>
  </si>
  <si>
    <t>求职用工精准对接计划
-服务企业数（户次）</t>
  </si>
  <si>
    <t>求职用工精准对接计划-达成意向数（人次）</t>
  </si>
  <si>
    <t>高质量就业技能提升计划-新技工培养人数（人）</t>
  </si>
  <si>
    <t>农村—
宫颈癌筛查（人）</t>
  </si>
  <si>
    <t>农村—
乳腺癌筛查（人）</t>
  </si>
  <si>
    <t>城镇-
宫颈癌筛查（人）</t>
  </si>
  <si>
    <t>城镇-
乳腺癌筛查（人）</t>
  </si>
  <si>
    <t>农村最低生活保障</t>
  </si>
  <si>
    <t>城市最低生活保障</t>
  </si>
  <si>
    <t>特困人员供养</t>
  </si>
  <si>
    <t>孤儿基本生活保障</t>
  </si>
  <si>
    <t>临时救助</t>
  </si>
  <si>
    <t>生活无着人员社会救助</t>
  </si>
  <si>
    <t>困难残疾人生活补贴</t>
  </si>
  <si>
    <t>重度残疾人护理补贴</t>
  </si>
  <si>
    <t>进展情况（动态数据，定性达标）</t>
  </si>
  <si>
    <t>困难精神残疾人药费补助</t>
  </si>
  <si>
    <t>残疾儿童康复救助</t>
  </si>
  <si>
    <t>其中：残疾儿童康复救助—康复训练</t>
  </si>
  <si>
    <t>其中：残疾儿童康复救助—适配假肢矫形器</t>
  </si>
  <si>
    <t>其中：残疾儿童康复救助—适配其他辅助器具</t>
  </si>
  <si>
    <t>困难职工帮扶累计发放资金（万元）</t>
  </si>
  <si>
    <t>生活救助</t>
  </si>
  <si>
    <t>子女助学</t>
  </si>
  <si>
    <t>医疗救助</t>
  </si>
  <si>
    <t>参与课后服务学校目标数（所）</t>
  </si>
  <si>
    <t>实际参与课后服务学校数（所）</t>
  </si>
  <si>
    <t>完成率</t>
  </si>
  <si>
    <t>目标任务（个）</t>
  </si>
  <si>
    <t>完成情况（个）</t>
  </si>
  <si>
    <t>城市阅读空间目标任务（个）</t>
  </si>
  <si>
    <t>“惠民菜篮子”门店目标任务（家）</t>
  </si>
  <si>
    <t>完成情况（家）</t>
  </si>
  <si>
    <t>老年社区食堂</t>
  </si>
  <si>
    <t>社区助餐点</t>
  </si>
  <si>
    <t>农村老年人助餐服务试点</t>
  </si>
  <si>
    <t>服务人次</t>
  </si>
  <si>
    <t>招募志愿者人数</t>
  </si>
  <si>
    <t>开工情况</t>
  </si>
  <si>
    <t>完工情况</t>
  </si>
  <si>
    <t>小区数（个)</t>
  </si>
  <si>
    <t>居民户数（户)</t>
  </si>
  <si>
    <t>住宅建筑面积（万平方米）</t>
  </si>
  <si>
    <t>已完成小区数（个）</t>
  </si>
  <si>
    <t>已改造建筑面积（万平方米）</t>
  </si>
  <si>
    <t>改造户数（户）</t>
  </si>
  <si>
    <t>发放人数（人）</t>
  </si>
  <si>
    <t>补贴标准(元/月/人）</t>
  </si>
  <si>
    <t>累计发放金额（万元）</t>
  </si>
  <si>
    <t>目标任务（所）</t>
  </si>
  <si>
    <t>开工情况（所）</t>
  </si>
  <si>
    <t>完工情况（所）</t>
  </si>
  <si>
    <t>计划投资（万元）</t>
  </si>
  <si>
    <t>计划保障人数（人）</t>
  </si>
  <si>
    <t>实际保障人数（人）</t>
  </si>
  <si>
    <t>累计发放补助资金
（万元）</t>
  </si>
  <si>
    <t>月均补助（补差）水平（元/月）</t>
  </si>
  <si>
    <t>计划供养人数（人）</t>
  </si>
  <si>
    <t>实际供养人数（人）</t>
  </si>
  <si>
    <t>累计发放供养资金
（万元）</t>
  </si>
  <si>
    <t>其中：集中供养人数</t>
  </si>
  <si>
    <t>集中供养失能和半失能人数</t>
  </si>
  <si>
    <t>其中：分散供养人数</t>
  </si>
  <si>
    <t>分散供养失能和半失能人数</t>
  </si>
  <si>
    <t>累计发放保障资金
（万元）</t>
  </si>
  <si>
    <t>累计救助人数（人）</t>
  </si>
  <si>
    <t>累计支出救助资金
（万元）</t>
  </si>
  <si>
    <t>目标任务（人）</t>
  </si>
  <si>
    <t>实际救助
（人）</t>
  </si>
  <si>
    <t>累计发放救助资金
（万元）</t>
  </si>
  <si>
    <t>其中：一、二级救助人数</t>
  </si>
  <si>
    <t>其中：三、四级救助人数</t>
  </si>
  <si>
    <t>累计发放资金（万元）</t>
  </si>
  <si>
    <t>基本医疗保险参保率</t>
  </si>
  <si>
    <t>重点救助对象基本医疗保险参保率</t>
  </si>
  <si>
    <t>城乡居民基本医疗保险政策范围内住院费用报销比例</t>
  </si>
  <si>
    <t>职工基本医疗保险政策范围内住院费用报销比例</t>
  </si>
  <si>
    <t>基本医保普通门诊政策范围内费用报销比例</t>
  </si>
  <si>
    <t>大病保险合规费用报销比例</t>
  </si>
  <si>
    <t>特困人员、低保对象合规医疗费用救助比例</t>
  </si>
  <si>
    <t>应补助人数(人)</t>
  </si>
  <si>
    <t>实际补助人数(人）</t>
  </si>
  <si>
    <t>发放补助资金（万元）</t>
  </si>
  <si>
    <t>实际完成（人）</t>
  </si>
  <si>
    <t>目标任务（户）-动态管理、应帮尽帮、有进有出</t>
  </si>
  <si>
    <t>实际保障户数（户）</t>
  </si>
  <si>
    <t>累计发放资金
（万元）</t>
  </si>
  <si>
    <t>目标任务（人）-动态管理、应帮尽帮、有进有出</t>
  </si>
  <si>
    <t>计划招募人数</t>
  </si>
  <si>
    <t>实际招募人数</t>
  </si>
  <si>
    <t>案件数（件）</t>
  </si>
  <si>
    <t>审批数（件）</t>
  </si>
  <si>
    <t>办结数
（件）</t>
  </si>
  <si>
    <t>结案率</t>
  </si>
  <si>
    <t>全市汇总</t>
  </si>
  <si>
    <t xml:space="preserve">继续推进长三角优质医疗资源深度合作，实现医疗资源提质扩容和区域均衡布局。
</t>
  </si>
  <si>
    <t>30-1000</t>
  </si>
  <si>
    <t>40-200</t>
  </si>
  <si>
    <t>＞95%</t>
  </si>
  <si>
    <t>100%</t>
  </si>
  <si>
    <t>70%左右</t>
  </si>
  <si>
    <t>80%左右</t>
  </si>
  <si>
    <t>＞50%</t>
  </si>
  <si>
    <t>≥60%</t>
  </si>
  <si>
    <t>≥70%</t>
  </si>
  <si>
    <t>市本级</t>
  </si>
  <si>
    <t>矫形器和辅具项目县区任务为建议值，由市残联和县区残联联合开展，任务动态调整</t>
  </si>
  <si>
    <t>寿县</t>
  </si>
  <si>
    <t>30-500</t>
  </si>
  <si>
    <t xml:space="preserve"> </t>
  </si>
  <si>
    <t>凤台县</t>
  </si>
  <si>
    <t>已开工建设</t>
  </si>
  <si>
    <t>40-160</t>
  </si>
  <si>
    <t>大通区</t>
  </si>
  <si>
    <t>田家庵区</t>
  </si>
  <si>
    <t>-</t>
  </si>
  <si>
    <t>谢家集区</t>
  </si>
  <si>
    <t>八公山区</t>
  </si>
  <si>
    <t>潘集区</t>
  </si>
  <si>
    <t>2处开工，1处挂网招标</t>
  </si>
  <si>
    <t>毛集试验区</t>
  </si>
  <si>
    <t>经开区</t>
  </si>
  <si>
    <t>高新区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</si>
</sst>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0_ "/>
    <numFmt numFmtId="179" formatCode="\ @"/>
    <numFmt numFmtId="180" formatCode="0;_�"/>
    <numFmt numFmtId="181" formatCode="0.0_);[Red]\(0.0\)"/>
    <numFmt numFmtId="182" formatCode="0.00_ "/>
  </numFmts>
  <fonts count="3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sz val="10"/>
      <color indexed="8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1"/>
      <name val="仿宋_GB2312"/>
      <family val="3"/>
    </font>
    <font>
      <sz val="12"/>
      <name val="仿宋_GB2312"/>
      <family val="3"/>
    </font>
    <font>
      <sz val="10"/>
      <color indexed="8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8"/>
      <name val="等线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8"/>
      <name val="Tahoma"/>
      <family val="2"/>
    </font>
    <font>
      <b/>
      <sz val="11"/>
      <color indexed="9"/>
      <name val="宋体"/>
      <family val="0"/>
    </font>
    <font>
      <sz val="11"/>
      <color indexed="52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6" borderId="2" applyNumberFormat="0" applyFont="0" applyAlignment="0" applyProtection="0"/>
    <xf numFmtId="0" fontId="13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0" fillId="0" borderId="0">
      <alignment/>
      <protection/>
    </xf>
    <xf numFmtId="0" fontId="30" fillId="0" borderId="4" applyNumberFormat="0" applyFill="0" applyAlignment="0" applyProtection="0"/>
    <xf numFmtId="0" fontId="13" fillId="8" borderId="0" applyNumberFormat="0" applyBorder="0" applyAlignment="0" applyProtection="0"/>
    <xf numFmtId="0" fontId="15" fillId="0" borderId="5" applyNumberFormat="0" applyFill="0" applyAlignment="0" applyProtection="0"/>
    <xf numFmtId="0" fontId="0" fillId="0" borderId="0" applyProtection="0">
      <alignment vertical="center"/>
    </xf>
    <xf numFmtId="0" fontId="13" fillId="9" borderId="0" applyNumberFormat="0" applyBorder="0" applyAlignment="0" applyProtection="0"/>
    <xf numFmtId="0" fontId="19" fillId="10" borderId="6" applyNumberFormat="0" applyAlignment="0" applyProtection="0"/>
    <xf numFmtId="0" fontId="29" fillId="10" borderId="1" applyNumberFormat="0" applyAlignment="0" applyProtection="0"/>
    <xf numFmtId="0" fontId="32" fillId="11" borderId="7" applyNumberFormat="0" applyAlignment="0" applyProtection="0"/>
    <xf numFmtId="0" fontId="14" fillId="3" borderId="0" applyNumberFormat="0" applyBorder="0" applyAlignment="0" applyProtection="0"/>
    <xf numFmtId="0" fontId="13" fillId="12" borderId="0" applyNumberFormat="0" applyBorder="0" applyAlignment="0" applyProtection="0"/>
    <xf numFmtId="0" fontId="33" fillId="0" borderId="8" applyNumberFormat="0" applyFill="0" applyAlignment="0" applyProtection="0"/>
    <xf numFmtId="0" fontId="24" fillId="0" borderId="9" applyNumberFormat="0" applyFill="0" applyAlignment="0" applyProtection="0"/>
    <xf numFmtId="0" fontId="17" fillId="2" borderId="0" applyNumberFormat="0" applyBorder="0" applyAlignment="0" applyProtection="0"/>
    <xf numFmtId="0" fontId="28" fillId="13" borderId="0" applyNumberFormat="0" applyBorder="0" applyAlignment="0" applyProtection="0"/>
    <xf numFmtId="0" fontId="14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3" fillId="20" borderId="0" applyNumberFormat="0" applyBorder="0" applyAlignment="0" applyProtection="0"/>
    <xf numFmtId="0" fontId="14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0" borderId="0">
      <alignment vertical="center"/>
      <protection/>
    </xf>
    <xf numFmtId="0" fontId="14" fillId="22" borderId="0" applyNumberFormat="0" applyBorder="0" applyAlignment="0" applyProtection="0"/>
    <xf numFmtId="0" fontId="13" fillId="23" borderId="0" applyNumberFormat="0" applyBorder="0" applyAlignment="0" applyProtection="0"/>
    <xf numFmtId="0" fontId="16" fillId="0" borderId="0">
      <alignment vertical="center"/>
      <protection/>
    </xf>
    <xf numFmtId="0" fontId="14" fillId="0" borderId="0">
      <alignment vertical="center"/>
      <protection/>
    </xf>
    <xf numFmtId="0" fontId="31" fillId="0" borderId="0">
      <alignment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 vertical="center"/>
      <protection/>
    </xf>
  </cellStyleXfs>
  <cellXfs count="8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24" borderId="10" xfId="76" applyFont="1" applyFill="1" applyBorder="1" applyAlignment="1">
      <alignment horizontal="center" vertical="center"/>
      <protection/>
    </xf>
    <xf numFmtId="0" fontId="5" fillId="0" borderId="11" xfId="0" applyFont="1" applyBorder="1" applyAlignment="1">
      <alignment horizontal="center" vertical="center"/>
    </xf>
    <xf numFmtId="0" fontId="5" fillId="0" borderId="11" xfId="76" applyFont="1" applyFill="1" applyBorder="1" applyAlignment="1">
      <alignment horizontal="center" vertical="center" wrapText="1"/>
      <protection/>
    </xf>
    <xf numFmtId="0" fontId="2" fillId="0" borderId="11" xfId="76" applyFont="1" applyFill="1" applyBorder="1" applyAlignment="1">
      <alignment horizontal="center" vertical="center" wrapText="1"/>
      <protection/>
    </xf>
    <xf numFmtId="0" fontId="2" fillId="24" borderId="11" xfId="76" applyFont="1" applyFill="1" applyBorder="1" applyAlignment="1">
      <alignment horizontal="center" vertical="center" wrapText="1"/>
      <protection/>
    </xf>
    <xf numFmtId="176" fontId="5" fillId="0" borderId="11" xfId="76" applyNumberFormat="1" applyFont="1" applyFill="1" applyBorder="1" applyAlignment="1">
      <alignment horizontal="center" vertical="center" wrapText="1"/>
      <protection/>
    </xf>
    <xf numFmtId="9" fontId="5" fillId="0" borderId="11" xfId="76" applyNumberFormat="1" applyFont="1" applyFill="1" applyBorder="1" applyAlignment="1">
      <alignment horizontal="center" vertical="center" wrapText="1"/>
      <protection/>
    </xf>
    <xf numFmtId="0" fontId="2" fillId="0" borderId="11" xfId="76" applyFont="1" applyFill="1" applyBorder="1" applyAlignment="1">
      <alignment horizontal="center" vertical="center" wrapText="1"/>
      <protection/>
    </xf>
    <xf numFmtId="0" fontId="2" fillId="0" borderId="11" xfId="76" applyFont="1" applyFill="1" applyBorder="1" applyAlignment="1">
      <alignment horizontal="left" vertical="center" wrapText="1"/>
      <protection/>
    </xf>
    <xf numFmtId="0" fontId="3" fillId="0" borderId="11" xfId="76" applyFont="1" applyFill="1" applyBorder="1" applyAlignment="1">
      <alignment vertical="center" wrapText="1"/>
      <protection/>
    </xf>
    <xf numFmtId="177" fontId="5" fillId="0" borderId="11" xfId="76" applyNumberFormat="1" applyFont="1" applyFill="1" applyBorder="1" applyAlignment="1">
      <alignment horizontal="center" vertical="center" wrapText="1"/>
      <protection/>
    </xf>
    <xf numFmtId="0" fontId="2" fillId="0" borderId="11" xfId="76" applyFont="1" applyFill="1" applyBorder="1" applyAlignment="1">
      <alignment vertical="center" wrapText="1"/>
      <protection/>
    </xf>
    <xf numFmtId="9" fontId="2" fillId="0" borderId="11" xfId="76" applyNumberFormat="1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6" fontId="2" fillId="0" borderId="11" xfId="76" applyNumberFormat="1" applyFont="1" applyFill="1" applyBorder="1" applyAlignment="1">
      <alignment vertical="center" wrapText="1"/>
      <protection/>
    </xf>
    <xf numFmtId="177" fontId="2" fillId="0" borderId="11" xfId="76" applyNumberFormat="1" applyFont="1" applyFill="1" applyBorder="1" applyAlignment="1">
      <alignment vertical="center" wrapText="1"/>
      <protection/>
    </xf>
    <xf numFmtId="178" fontId="2" fillId="0" borderId="11" xfId="76" applyNumberFormat="1" applyFont="1" applyFill="1" applyBorder="1" applyAlignment="1">
      <alignment vertical="center" wrapText="1"/>
      <protection/>
    </xf>
    <xf numFmtId="177" fontId="2" fillId="0" borderId="11" xfId="0" applyNumberFormat="1" applyFont="1" applyBorder="1" applyAlignment="1">
      <alignment horizontal="center" vertical="center"/>
    </xf>
    <xf numFmtId="177" fontId="2" fillId="0" borderId="11" xfId="76" applyNumberFormat="1" applyFont="1" applyFill="1" applyBorder="1" applyAlignment="1">
      <alignment horizontal="center" vertical="center" wrapText="1"/>
      <protection/>
    </xf>
    <xf numFmtId="176" fontId="2" fillId="0" borderId="11" xfId="0" applyNumberFormat="1" applyFont="1" applyBorder="1" applyAlignment="1">
      <alignment horizontal="center" vertical="center"/>
    </xf>
    <xf numFmtId="178" fontId="6" fillId="0" borderId="11" xfId="76" applyNumberFormat="1" applyFont="1" applyFill="1" applyBorder="1" applyAlignment="1">
      <alignment horizontal="center" vertical="center" wrapText="1"/>
      <protection/>
    </xf>
    <xf numFmtId="0" fontId="5" fillId="0" borderId="11" xfId="76" applyFont="1" applyFill="1" applyBorder="1" applyAlignment="1">
      <alignment horizontal="center" vertical="center" wrapText="1"/>
      <protection/>
    </xf>
    <xf numFmtId="0" fontId="2" fillId="24" borderId="11" xfId="76" applyFont="1" applyFill="1" applyBorder="1" applyAlignment="1">
      <alignment horizontal="center" vertical="center" wrapText="1"/>
      <protection/>
    </xf>
    <xf numFmtId="0" fontId="2" fillId="24" borderId="11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right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24" borderId="11" xfId="34" applyFont="1" applyFill="1" applyBorder="1" applyAlignment="1">
      <alignment horizontal="center" vertical="center" wrapText="1"/>
      <protection/>
    </xf>
    <xf numFmtId="0" fontId="2" fillId="24" borderId="11" xfId="74" applyFont="1" applyFill="1" applyBorder="1" applyAlignment="1">
      <alignment horizontal="center" vertical="center" wrapText="1"/>
      <protection/>
    </xf>
    <xf numFmtId="9" fontId="5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9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177" fontId="2" fillId="0" borderId="11" xfId="76" applyNumberFormat="1" applyFont="1" applyFill="1" applyBorder="1" applyAlignment="1">
      <alignment horizontal="center" vertical="center" wrapText="1"/>
      <protection/>
    </xf>
    <xf numFmtId="0" fontId="2" fillId="24" borderId="11" xfId="0" applyFont="1" applyFill="1" applyBorder="1" applyAlignment="1">
      <alignment horizontal="center" vertical="center"/>
    </xf>
    <xf numFmtId="177" fontId="2" fillId="24" borderId="11" xfId="0" applyNumberFormat="1" applyFont="1" applyFill="1" applyBorder="1" applyAlignment="1">
      <alignment horizontal="center" vertical="center"/>
    </xf>
    <xf numFmtId="177" fontId="7" fillId="24" borderId="11" xfId="0" applyNumberFormat="1" applyFont="1" applyFill="1" applyBorder="1" applyAlignment="1">
      <alignment horizontal="center" vertical="center"/>
    </xf>
    <xf numFmtId="0" fontId="2" fillId="25" borderId="11" xfId="0" applyFont="1" applyFill="1" applyBorder="1" applyAlignment="1">
      <alignment horizontal="center" vertical="center"/>
    </xf>
    <xf numFmtId="177" fontId="2" fillId="25" borderId="11" xfId="0" applyNumberFormat="1" applyFont="1" applyFill="1" applyBorder="1" applyAlignment="1">
      <alignment horizontal="center" vertical="center"/>
    </xf>
    <xf numFmtId="0" fontId="6" fillId="0" borderId="11" xfId="76" applyFont="1" applyFill="1" applyBorder="1" applyAlignment="1">
      <alignment horizontal="center" vertical="center" wrapText="1"/>
      <protection/>
    </xf>
    <xf numFmtId="0" fontId="2" fillId="24" borderId="11" xfId="34" applyFont="1" applyFill="1" applyBorder="1" applyAlignment="1">
      <alignment horizontal="center" vertical="center" wrapText="1"/>
      <protection/>
    </xf>
    <xf numFmtId="179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76" applyFont="1" applyFill="1" applyBorder="1" applyAlignment="1">
      <alignment horizontal="center" vertical="center" wrapText="1"/>
      <protection/>
    </xf>
    <xf numFmtId="0" fontId="9" fillId="0" borderId="11" xfId="76" applyFont="1" applyFill="1" applyBorder="1" applyAlignment="1">
      <alignment horizontal="center" vertical="center" wrapText="1"/>
      <protection/>
    </xf>
    <xf numFmtId="0" fontId="2" fillId="0" borderId="11" xfId="71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/>
    </xf>
    <xf numFmtId="0" fontId="10" fillId="0" borderId="11" xfId="37" applyFont="1" applyFill="1" applyBorder="1" applyAlignment="1">
      <alignment horizontal="center" vertical="center" wrapText="1"/>
      <protection/>
    </xf>
    <xf numFmtId="0" fontId="9" fillId="0" borderId="11" xfId="37" applyFont="1" applyFill="1" applyBorder="1" applyAlignment="1">
      <alignment horizontal="center" vertical="center" wrapText="1"/>
      <protection/>
    </xf>
    <xf numFmtId="0" fontId="11" fillId="0" borderId="11" xfId="76" applyFont="1" applyFill="1" applyBorder="1" applyAlignment="1">
      <alignment vertical="center" wrapText="1"/>
      <protection/>
    </xf>
    <xf numFmtId="0" fontId="12" fillId="0" borderId="11" xfId="0" applyFont="1" applyBorder="1" applyAlignment="1">
      <alignment horizontal="center" vertical="center" wrapText="1"/>
    </xf>
    <xf numFmtId="9" fontId="3" fillId="0" borderId="11" xfId="76" applyNumberFormat="1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1" xfId="76" applyFont="1" applyFill="1" applyBorder="1" applyAlignment="1">
      <alignment horizontal="center" vertical="center" wrapText="1"/>
      <protection/>
    </xf>
    <xf numFmtId="9" fontId="6" fillId="0" borderId="11" xfId="76" applyNumberFormat="1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180" fontId="2" fillId="0" borderId="11" xfId="76" applyNumberFormat="1" applyFont="1" applyFill="1" applyBorder="1" applyAlignment="1">
      <alignment horizontal="center" vertical="center" wrapText="1"/>
      <protection/>
    </xf>
    <xf numFmtId="180" fontId="2" fillId="0" borderId="11" xfId="76" applyNumberFormat="1" applyFont="1" applyFill="1" applyBorder="1" applyAlignment="1">
      <alignment horizontal="center" vertical="center" wrapText="1"/>
      <protection/>
    </xf>
    <xf numFmtId="181" fontId="2" fillId="24" borderId="11" xfId="76" applyNumberFormat="1" applyFont="1" applyFill="1" applyBorder="1" applyAlignment="1">
      <alignment horizontal="center" vertical="center" wrapText="1"/>
      <protection/>
    </xf>
    <xf numFmtId="180" fontId="2" fillId="0" borderId="11" xfId="0" applyNumberFormat="1" applyFont="1" applyBorder="1" applyAlignment="1">
      <alignment horizontal="center" vertical="center"/>
    </xf>
    <xf numFmtId="182" fontId="2" fillId="0" borderId="11" xfId="76" applyNumberFormat="1" applyFont="1" applyFill="1" applyBorder="1" applyAlignment="1">
      <alignment horizontal="center" vertical="center" wrapText="1"/>
      <protection/>
    </xf>
    <xf numFmtId="9" fontId="2" fillId="0" borderId="11" xfId="25" applyFont="1" applyFill="1" applyBorder="1" applyAlignment="1">
      <alignment horizontal="center" vertical="center" wrapText="1"/>
    </xf>
    <xf numFmtId="182" fontId="5" fillId="0" borderId="11" xfId="76" applyNumberFormat="1" applyFont="1" applyFill="1" applyBorder="1" applyAlignment="1">
      <alignment horizontal="center" vertical="center" wrapText="1"/>
      <protection/>
    </xf>
    <xf numFmtId="0" fontId="12" fillId="0" borderId="11" xfId="0" applyFont="1" applyBorder="1" applyAlignment="1">
      <alignment horizontal="center" vertical="center"/>
    </xf>
    <xf numFmtId="182" fontId="2" fillId="0" borderId="11" xfId="0" applyNumberFormat="1" applyFont="1" applyFill="1" applyBorder="1" applyAlignment="1">
      <alignment horizontal="center" vertical="center" wrapText="1"/>
    </xf>
    <xf numFmtId="182" fontId="2" fillId="0" borderId="11" xfId="0" applyNumberFormat="1" applyFont="1" applyFill="1" applyBorder="1" applyAlignment="1">
      <alignment horizontal="center" vertical="center" wrapText="1"/>
    </xf>
    <xf numFmtId="182" fontId="2" fillId="0" borderId="11" xfId="76" applyNumberFormat="1" applyFont="1" applyFill="1" applyBorder="1" applyAlignment="1">
      <alignment horizontal="center" vertical="center" wrapText="1"/>
      <protection/>
    </xf>
    <xf numFmtId="0" fontId="0" fillId="0" borderId="11" xfId="76" applyFont="1" applyFill="1" applyBorder="1" applyAlignment="1">
      <alignment horizontal="center" vertical="center" wrapText="1"/>
      <protection/>
    </xf>
    <xf numFmtId="182" fontId="2" fillId="24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center" vertical="center" wrapText="1"/>
    </xf>
    <xf numFmtId="177" fontId="2" fillId="0" borderId="11" xfId="72" applyNumberFormat="1" applyFont="1" applyFill="1" applyBorder="1" applyAlignment="1" applyProtection="1">
      <alignment horizontal="center" vertical="center" wrapText="1"/>
      <protection/>
    </xf>
    <xf numFmtId="177" fontId="2" fillId="0" borderId="11" xfId="0" applyNumberFormat="1" applyFont="1" applyFill="1" applyBorder="1" applyAlignment="1">
      <alignment horizontal="center" vertical="center"/>
    </xf>
    <xf numFmtId="0" fontId="5" fillId="0" borderId="11" xfId="76" applyFont="1" applyFill="1" applyBorder="1" applyAlignment="1">
      <alignment vertical="center" wrapText="1"/>
      <protection/>
    </xf>
    <xf numFmtId="0" fontId="2" fillId="0" borderId="11" xfId="76" applyFont="1" applyFill="1" applyBorder="1" applyAlignment="1">
      <alignment vertical="center" wrapText="1"/>
      <protection/>
    </xf>
    <xf numFmtId="0" fontId="0" fillId="0" borderId="11" xfId="76" applyFont="1" applyFill="1" applyBorder="1" applyAlignment="1">
      <alignment horizontal="center" vertical="center" wrapText="1"/>
      <protection/>
    </xf>
    <xf numFmtId="0" fontId="6" fillId="0" borderId="11" xfId="76" applyFont="1" applyFill="1" applyBorder="1" applyAlignment="1">
      <alignment vertical="center" wrapText="1"/>
      <protection/>
    </xf>
    <xf numFmtId="9" fontId="2" fillId="0" borderId="11" xfId="25" applyFont="1" applyFill="1" applyBorder="1" applyAlignment="1" quotePrefix="1">
      <alignment horizontal="center" vertical="center" wrapText="1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常规_征求意见_3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常规 90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常规 2 3" xfId="66"/>
    <cellStyle name="40% - 强调文字颜色 6" xfId="67"/>
    <cellStyle name="60% - 强调文字颜色 6" xfId="68"/>
    <cellStyle name="常规 13" xfId="69"/>
    <cellStyle name="常规 15" xfId="70"/>
    <cellStyle name="常规 2" xfId="71"/>
    <cellStyle name="常规 2 7 2" xfId="72"/>
    <cellStyle name="常规 3" xfId="73"/>
    <cellStyle name="常规_征求意见_2" xfId="74"/>
    <cellStyle name="常规 7" xfId="75"/>
    <cellStyle name="常规_Sheet1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R17"/>
  <sheetViews>
    <sheetView showGridLines="0" tabSelected="1" workbookViewId="0" topLeftCell="FY1">
      <selection activeCell="GL8" sqref="GL8"/>
    </sheetView>
  </sheetViews>
  <sheetFormatPr defaultColWidth="9.00390625" defaultRowHeight="14.25"/>
  <cols>
    <col min="1" max="1" width="10.25390625" style="4" customWidth="1"/>
    <col min="2" max="2" width="8.00390625" style="0" customWidth="1"/>
    <col min="3" max="3" width="9.75390625" style="0" customWidth="1"/>
    <col min="4" max="16" width="8.00390625" style="0" customWidth="1"/>
    <col min="17" max="17" width="17.125" style="0" customWidth="1"/>
    <col min="18" max="21" width="7.50390625" style="0" customWidth="1"/>
    <col min="22" max="30" width="8.625" style="0" customWidth="1"/>
    <col min="31" max="42" width="10.875" style="0" customWidth="1"/>
    <col min="43" max="50" width="7.375" style="0" customWidth="1"/>
    <col min="51" max="51" width="6.75390625" style="0" customWidth="1"/>
    <col min="52" max="53" width="7.375" style="0" customWidth="1"/>
    <col min="54" max="54" width="6.50390625" style="0" customWidth="1"/>
    <col min="55" max="56" width="7.375" style="0" customWidth="1"/>
    <col min="57" max="57" width="6.875" style="0" customWidth="1"/>
    <col min="58" max="59" width="7.375" style="0" customWidth="1"/>
    <col min="60" max="60" width="6.75390625" style="0" customWidth="1"/>
    <col min="61" max="72" width="10.625" style="0" customWidth="1"/>
    <col min="73" max="74" width="7.625" style="0" customWidth="1"/>
    <col min="75" max="75" width="7.00390625" style="0" customWidth="1"/>
    <col min="76" max="77" width="7.625" style="0" customWidth="1"/>
    <col min="78" max="78" width="6.50390625" style="0" customWidth="1"/>
    <col min="79" max="80" width="7.625" style="0" customWidth="1"/>
    <col min="81" max="81" width="6.375" style="0" customWidth="1"/>
    <col min="82" max="83" width="7.625" style="0" customWidth="1"/>
    <col min="84" max="84" width="6.125" style="0" customWidth="1"/>
    <col min="85" max="86" width="7.625" style="0" customWidth="1"/>
    <col min="87" max="87" width="6.125" style="0" customWidth="1"/>
    <col min="88" max="89" width="7.625" style="0" customWidth="1"/>
    <col min="90" max="90" width="6.00390625" style="0" customWidth="1"/>
    <col min="91" max="102" width="10.625" style="0" customWidth="1"/>
    <col min="103" max="117" width="8.625" style="0" customWidth="1"/>
    <col min="118" max="132" width="8.75390625" style="0" customWidth="1"/>
    <col min="133" max="155" width="5.625" style="0" customWidth="1"/>
    <col min="156" max="171" width="7.875" style="0" customWidth="1"/>
    <col min="172" max="186" width="8.625" style="0" customWidth="1"/>
  </cols>
  <sheetData>
    <row r="1" spans="1:200" ht="33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 t="s">
        <v>0</v>
      </c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 t="s">
        <v>1</v>
      </c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 t="s">
        <v>0</v>
      </c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 t="s">
        <v>0</v>
      </c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 t="s">
        <v>0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 t="s">
        <v>0</v>
      </c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 t="s">
        <v>0</v>
      </c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 t="s">
        <v>0</v>
      </c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 t="s">
        <v>0</v>
      </c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 t="s">
        <v>0</v>
      </c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 t="s">
        <v>0</v>
      </c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 t="s">
        <v>0</v>
      </c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</row>
    <row r="2" spans="1:200" s="1" customFormat="1" ht="30" customHeight="1">
      <c r="A2" s="6" t="s">
        <v>2</v>
      </c>
      <c r="B2" s="7" t="s">
        <v>3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18" t="s">
        <v>4</v>
      </c>
      <c r="R2" s="7" t="s">
        <v>5</v>
      </c>
      <c r="S2" s="7"/>
      <c r="T2" s="7"/>
      <c r="U2" s="7"/>
      <c r="V2" s="7"/>
      <c r="W2" s="7"/>
      <c r="X2" s="7"/>
      <c r="Y2" s="29" t="s">
        <v>6</v>
      </c>
      <c r="Z2" s="29"/>
      <c r="AA2" s="29"/>
      <c r="AB2" s="29"/>
      <c r="AC2" s="29"/>
      <c r="AD2" s="29"/>
      <c r="AE2" s="7" t="s">
        <v>7</v>
      </c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29" t="s">
        <v>8</v>
      </c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 t="s">
        <v>9</v>
      </c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52" t="s">
        <v>10</v>
      </c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29" t="s">
        <v>11</v>
      </c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 t="s">
        <v>12</v>
      </c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 t="s">
        <v>12</v>
      </c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18" t="s">
        <v>13</v>
      </c>
      <c r="ED2" s="18"/>
      <c r="EE2" s="18"/>
      <c r="EF2" s="18"/>
      <c r="EG2" s="18"/>
      <c r="EH2" s="18"/>
      <c r="EI2" s="18"/>
      <c r="EJ2" s="29" t="s">
        <v>14</v>
      </c>
      <c r="EK2" s="29"/>
      <c r="EL2" s="71"/>
      <c r="EM2" s="29"/>
      <c r="EN2" s="29"/>
      <c r="EO2" s="29"/>
      <c r="EP2" s="71"/>
      <c r="EQ2" s="29"/>
      <c r="ER2" s="29"/>
      <c r="ES2" s="71"/>
      <c r="ET2" s="29"/>
      <c r="EU2" s="29"/>
      <c r="EV2" s="71"/>
      <c r="EW2" s="29"/>
      <c r="EX2" s="29"/>
      <c r="EY2" s="71"/>
      <c r="EZ2" s="29" t="s">
        <v>15</v>
      </c>
      <c r="FA2" s="29"/>
      <c r="FB2" s="29"/>
      <c r="FC2" s="29"/>
      <c r="FD2" s="29"/>
      <c r="FE2" s="29"/>
      <c r="FF2" s="29"/>
      <c r="FG2" s="29"/>
      <c r="FH2" s="29"/>
      <c r="FI2" s="29"/>
      <c r="FJ2" s="29" t="s">
        <v>16</v>
      </c>
      <c r="FK2" s="29"/>
      <c r="FL2" s="29"/>
      <c r="FM2" s="29" t="s">
        <v>17</v>
      </c>
      <c r="FN2" s="29"/>
      <c r="FO2" s="29"/>
      <c r="FP2" s="29" t="s">
        <v>18</v>
      </c>
      <c r="FQ2" s="29"/>
      <c r="FR2" s="29"/>
      <c r="FS2" s="29" t="s">
        <v>19</v>
      </c>
      <c r="FT2" s="29"/>
      <c r="FU2" s="29"/>
      <c r="FV2" s="29" t="s">
        <v>20</v>
      </c>
      <c r="FW2" s="29"/>
      <c r="FX2" s="29"/>
      <c r="FY2" s="29"/>
      <c r="FZ2" s="29"/>
      <c r="GA2" s="29"/>
      <c r="GB2" s="29"/>
      <c r="GC2" s="29"/>
      <c r="GD2" s="29"/>
      <c r="GE2" s="29" t="s">
        <v>21</v>
      </c>
      <c r="GF2" s="29"/>
      <c r="GG2" s="29"/>
      <c r="GH2" s="29"/>
      <c r="GI2" s="29"/>
      <c r="GJ2" s="29"/>
      <c r="GK2" s="29" t="s">
        <v>22</v>
      </c>
      <c r="GL2" s="29"/>
      <c r="GM2" s="29"/>
      <c r="GN2" s="29" t="s">
        <v>23</v>
      </c>
      <c r="GO2" s="29"/>
      <c r="GP2" s="29"/>
      <c r="GQ2" s="29"/>
      <c r="GR2" s="29"/>
    </row>
    <row r="3" spans="1:200" s="1" customFormat="1" ht="30" customHeight="1">
      <c r="A3" s="6"/>
      <c r="B3" s="8" t="s">
        <v>24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19" t="s">
        <v>25</v>
      </c>
      <c r="R3" s="8" t="s">
        <v>26</v>
      </c>
      <c r="S3" s="8"/>
      <c r="T3" s="8"/>
      <c r="U3" s="8"/>
      <c r="V3" s="8"/>
      <c r="W3" s="8"/>
      <c r="X3" s="8"/>
      <c r="Y3" s="8" t="s">
        <v>27</v>
      </c>
      <c r="Z3" s="8"/>
      <c r="AA3" s="8"/>
      <c r="AB3" s="8"/>
      <c r="AC3" s="8"/>
      <c r="AD3" s="8"/>
      <c r="AE3" s="8" t="s">
        <v>27</v>
      </c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 t="s">
        <v>28</v>
      </c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 t="s">
        <v>29</v>
      </c>
      <c r="BJ3" s="8"/>
      <c r="BK3" s="8"/>
      <c r="BL3" s="8" t="s">
        <v>30</v>
      </c>
      <c r="BM3" s="8"/>
      <c r="BN3" s="8"/>
      <c r="BO3" s="8"/>
      <c r="BP3" s="8"/>
      <c r="BQ3" s="8"/>
      <c r="BR3" s="8"/>
      <c r="BS3" s="8"/>
      <c r="BT3" s="8"/>
      <c r="BU3" s="53" t="s">
        <v>31</v>
      </c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9" t="s">
        <v>29</v>
      </c>
      <c r="CN3" s="59"/>
      <c r="CO3" s="59"/>
      <c r="CP3" s="59"/>
      <c r="CQ3" s="59"/>
      <c r="CR3" s="59"/>
      <c r="CS3" s="59" t="s">
        <v>32</v>
      </c>
      <c r="CT3" s="59"/>
      <c r="CU3" s="59"/>
      <c r="CV3" s="59"/>
      <c r="CW3" s="59"/>
      <c r="CX3" s="59"/>
      <c r="CY3" s="8" t="s">
        <v>28</v>
      </c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19" t="s">
        <v>33</v>
      </c>
      <c r="ED3" s="19"/>
      <c r="EE3" s="19"/>
      <c r="EF3" s="19"/>
      <c r="EG3" s="19"/>
      <c r="EH3" s="19"/>
      <c r="EI3" s="19"/>
      <c r="EJ3" s="72" t="s">
        <v>34</v>
      </c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8" t="s">
        <v>35</v>
      </c>
      <c r="FA3" s="8"/>
      <c r="FB3" s="8"/>
      <c r="FC3" s="8"/>
      <c r="FD3" s="8"/>
      <c r="FE3" s="8"/>
      <c r="FF3" s="8"/>
      <c r="FG3" s="8"/>
      <c r="FH3" s="8"/>
      <c r="FI3" s="8"/>
      <c r="FJ3" s="8" t="s">
        <v>30</v>
      </c>
      <c r="FK3" s="8"/>
      <c r="FL3" s="8"/>
      <c r="FM3" s="8" t="s">
        <v>30</v>
      </c>
      <c r="FN3" s="8"/>
      <c r="FO3" s="8"/>
      <c r="FP3" s="8" t="s">
        <v>36</v>
      </c>
      <c r="FQ3" s="8"/>
      <c r="FR3" s="8"/>
      <c r="FS3" s="8" t="s">
        <v>37</v>
      </c>
      <c r="FT3" s="8"/>
      <c r="FU3" s="8"/>
      <c r="FV3" s="8" t="s">
        <v>28</v>
      </c>
      <c r="FW3" s="8"/>
      <c r="FX3" s="8"/>
      <c r="FY3" s="8"/>
      <c r="FZ3" s="8"/>
      <c r="GA3" s="8"/>
      <c r="GB3" s="8"/>
      <c r="GC3" s="8"/>
      <c r="GD3" s="8"/>
      <c r="GE3" s="8" t="s">
        <v>29</v>
      </c>
      <c r="GF3" s="8"/>
      <c r="GG3" s="8"/>
      <c r="GH3" s="8"/>
      <c r="GI3" s="8"/>
      <c r="GJ3" s="8"/>
      <c r="GK3" s="33" t="s">
        <v>38</v>
      </c>
      <c r="GL3" s="33"/>
      <c r="GM3" s="33"/>
      <c r="GN3" s="8" t="s">
        <v>39</v>
      </c>
      <c r="GO3" s="8"/>
      <c r="GP3" s="8"/>
      <c r="GQ3" s="8"/>
      <c r="GR3" s="8"/>
    </row>
    <row r="4" spans="1:200" s="2" customFormat="1" ht="39" customHeight="1">
      <c r="A4" s="6"/>
      <c r="B4" s="8" t="s">
        <v>40</v>
      </c>
      <c r="C4" s="8"/>
      <c r="D4" s="8"/>
      <c r="E4" s="8" t="s">
        <v>41</v>
      </c>
      <c r="F4" s="8"/>
      <c r="G4" s="8"/>
      <c r="H4" s="8" t="s">
        <v>42</v>
      </c>
      <c r="I4" s="8"/>
      <c r="J4" s="8"/>
      <c r="K4" s="8" t="s">
        <v>43</v>
      </c>
      <c r="L4" s="8"/>
      <c r="M4" s="8"/>
      <c r="N4" s="8" t="s">
        <v>44</v>
      </c>
      <c r="O4" s="8"/>
      <c r="P4" s="8"/>
      <c r="Q4" s="20"/>
      <c r="R4" s="8" t="s">
        <v>45</v>
      </c>
      <c r="S4" s="8"/>
      <c r="T4" s="8"/>
      <c r="U4" s="8"/>
      <c r="V4" s="8" t="s">
        <v>46</v>
      </c>
      <c r="W4" s="8"/>
      <c r="X4" s="8"/>
      <c r="Y4" s="8" t="s">
        <v>47</v>
      </c>
      <c r="Z4" s="8"/>
      <c r="AA4" s="8"/>
      <c r="AB4" s="8" t="s">
        <v>48</v>
      </c>
      <c r="AC4" s="8"/>
      <c r="AD4" s="8"/>
      <c r="AE4" s="9" t="s">
        <v>49</v>
      </c>
      <c r="AF4" s="9"/>
      <c r="AG4" s="9"/>
      <c r="AH4" s="9" t="s">
        <v>50</v>
      </c>
      <c r="AI4" s="9"/>
      <c r="AJ4" s="9"/>
      <c r="AK4" s="9"/>
      <c r="AL4" s="9"/>
      <c r="AM4" s="9"/>
      <c r="AN4" s="9" t="s">
        <v>51</v>
      </c>
      <c r="AO4" s="9" t="s">
        <v>52</v>
      </c>
      <c r="AP4" s="9" t="s">
        <v>53</v>
      </c>
      <c r="AQ4" s="36" t="s">
        <v>54</v>
      </c>
      <c r="AR4" s="36"/>
      <c r="AS4" s="36"/>
      <c r="AT4" s="36" t="s">
        <v>55</v>
      </c>
      <c r="AU4" s="36"/>
      <c r="AV4" s="36"/>
      <c r="AW4" s="30" t="s">
        <v>56</v>
      </c>
      <c r="AX4" s="30"/>
      <c r="AY4" s="30"/>
      <c r="AZ4" s="30" t="s">
        <v>57</v>
      </c>
      <c r="BA4" s="30"/>
      <c r="BB4" s="30"/>
      <c r="BC4" s="30" t="s">
        <v>58</v>
      </c>
      <c r="BD4" s="30"/>
      <c r="BE4" s="30"/>
      <c r="BF4" s="30" t="s">
        <v>59</v>
      </c>
      <c r="BG4" s="30"/>
      <c r="BH4" s="30"/>
      <c r="BI4" s="50" t="s">
        <v>60</v>
      </c>
      <c r="BJ4" s="50"/>
      <c r="BK4" s="50"/>
      <c r="BL4" s="50" t="s">
        <v>61</v>
      </c>
      <c r="BM4" s="50"/>
      <c r="BN4" s="50" t="s">
        <v>62</v>
      </c>
      <c r="BO4" s="50"/>
      <c r="BP4" s="50"/>
      <c r="BQ4" s="50"/>
      <c r="BR4" s="50"/>
      <c r="BS4" s="50"/>
      <c r="BT4" s="50"/>
      <c r="BU4" s="50" t="s">
        <v>63</v>
      </c>
      <c r="BV4" s="50"/>
      <c r="BW4" s="50"/>
      <c r="BX4" s="50" t="s">
        <v>64</v>
      </c>
      <c r="BY4" s="50"/>
      <c r="BZ4" s="50"/>
      <c r="CA4" s="50" t="s">
        <v>65</v>
      </c>
      <c r="CB4" s="50"/>
      <c r="CC4" s="50"/>
      <c r="CD4" s="50" t="s">
        <v>66</v>
      </c>
      <c r="CE4" s="50"/>
      <c r="CF4" s="50"/>
      <c r="CG4" s="50" t="s">
        <v>67</v>
      </c>
      <c r="CH4" s="50"/>
      <c r="CI4" s="50"/>
      <c r="CJ4" s="50" t="s">
        <v>68</v>
      </c>
      <c r="CK4" s="50"/>
      <c r="CL4" s="50"/>
      <c r="CM4" s="50" t="s">
        <v>69</v>
      </c>
      <c r="CN4" s="50"/>
      <c r="CO4" s="50"/>
      <c r="CP4" s="50" t="s">
        <v>70</v>
      </c>
      <c r="CQ4" s="50"/>
      <c r="CR4" s="50"/>
      <c r="CS4" s="50" t="s">
        <v>71</v>
      </c>
      <c r="CT4" s="50"/>
      <c r="CU4" s="50"/>
      <c r="CV4" s="50" t="s">
        <v>72</v>
      </c>
      <c r="CW4" s="50"/>
      <c r="CX4" s="50"/>
      <c r="CY4" s="36" t="s">
        <v>73</v>
      </c>
      <c r="CZ4" s="36"/>
      <c r="DA4" s="36"/>
      <c r="DB4" s="36"/>
      <c r="DC4" s="36" t="s">
        <v>74</v>
      </c>
      <c r="DD4" s="36"/>
      <c r="DE4" s="36"/>
      <c r="DF4" s="36"/>
      <c r="DG4" s="36" t="s">
        <v>75</v>
      </c>
      <c r="DH4" s="36"/>
      <c r="DI4" s="36"/>
      <c r="DJ4" s="36"/>
      <c r="DK4" s="36"/>
      <c r="DL4" s="36"/>
      <c r="DM4" s="36"/>
      <c r="DN4" s="36" t="s">
        <v>76</v>
      </c>
      <c r="DO4" s="36"/>
      <c r="DP4" s="36"/>
      <c r="DQ4" s="36" t="s">
        <v>77</v>
      </c>
      <c r="DR4" s="36"/>
      <c r="DS4" s="36" t="s">
        <v>78</v>
      </c>
      <c r="DT4" s="36"/>
      <c r="DU4" s="36" t="s">
        <v>79</v>
      </c>
      <c r="DV4" s="36"/>
      <c r="DW4" s="36"/>
      <c r="DX4" s="36"/>
      <c r="DY4" s="36"/>
      <c r="DZ4" s="36" t="s">
        <v>80</v>
      </c>
      <c r="EA4" s="36"/>
      <c r="EB4" s="36"/>
      <c r="EC4" s="19" t="s">
        <v>81</v>
      </c>
      <c r="ED4" s="19"/>
      <c r="EE4" s="19"/>
      <c r="EF4" s="19"/>
      <c r="EG4" s="19"/>
      <c r="EH4" s="19"/>
      <c r="EI4" s="19"/>
      <c r="EJ4" s="21" t="s">
        <v>82</v>
      </c>
      <c r="EK4" s="21"/>
      <c r="EL4" s="73"/>
      <c r="EM4" s="21"/>
      <c r="EN4" s="33" t="s">
        <v>83</v>
      </c>
      <c r="EO4" s="33"/>
      <c r="EP4" s="77"/>
      <c r="EQ4" s="33" t="s">
        <v>84</v>
      </c>
      <c r="ER4" s="33"/>
      <c r="ES4" s="77"/>
      <c r="ET4" s="33" t="s">
        <v>85</v>
      </c>
      <c r="EU4" s="33"/>
      <c r="EV4" s="77"/>
      <c r="EW4" s="33" t="s">
        <v>86</v>
      </c>
      <c r="EX4" s="33"/>
      <c r="EY4" s="77"/>
      <c r="EZ4" s="31" t="s">
        <v>87</v>
      </c>
      <c r="FA4" s="31" t="s">
        <v>88</v>
      </c>
      <c r="FB4" s="31"/>
      <c r="FC4" s="31"/>
      <c r="FD4" s="31" t="s">
        <v>89</v>
      </c>
      <c r="FE4" s="31"/>
      <c r="FF4" s="31"/>
      <c r="FG4" s="31" t="s">
        <v>90</v>
      </c>
      <c r="FH4" s="31"/>
      <c r="FI4" s="31"/>
      <c r="FJ4" s="31" t="s">
        <v>91</v>
      </c>
      <c r="FK4" s="33" t="s">
        <v>92</v>
      </c>
      <c r="FL4" s="30" t="s">
        <v>93</v>
      </c>
      <c r="FM4" s="31" t="s">
        <v>94</v>
      </c>
      <c r="FN4" s="33" t="s">
        <v>95</v>
      </c>
      <c r="FO4" s="30" t="s">
        <v>93</v>
      </c>
      <c r="FP4" s="31" t="s">
        <v>96</v>
      </c>
      <c r="FQ4" s="33" t="s">
        <v>95</v>
      </c>
      <c r="FR4" s="30" t="s">
        <v>93</v>
      </c>
      <c r="FS4" s="31" t="s">
        <v>97</v>
      </c>
      <c r="FT4" s="33" t="s">
        <v>98</v>
      </c>
      <c r="FU4" s="30" t="s">
        <v>93</v>
      </c>
      <c r="FV4" s="41" t="s">
        <v>99</v>
      </c>
      <c r="FW4" s="41"/>
      <c r="FX4" s="41"/>
      <c r="FY4" s="33" t="s">
        <v>100</v>
      </c>
      <c r="FZ4" s="33"/>
      <c r="GA4" s="33"/>
      <c r="GB4" s="33" t="s">
        <v>101</v>
      </c>
      <c r="GC4" s="33"/>
      <c r="GD4" s="33"/>
      <c r="GE4" s="41" t="s">
        <v>102</v>
      </c>
      <c r="GF4" s="41"/>
      <c r="GG4" s="41"/>
      <c r="GH4" s="33" t="s">
        <v>103</v>
      </c>
      <c r="GI4" s="33"/>
      <c r="GJ4" s="33"/>
      <c r="GK4" s="33" t="s">
        <v>49</v>
      </c>
      <c r="GL4" s="33" t="s">
        <v>50</v>
      </c>
      <c r="GM4" s="33" t="s">
        <v>93</v>
      </c>
      <c r="GN4" s="33" t="s">
        <v>49</v>
      </c>
      <c r="GO4" s="33" t="s">
        <v>50</v>
      </c>
      <c r="GP4" s="33"/>
      <c r="GQ4" s="33"/>
      <c r="GR4" s="33"/>
    </row>
    <row r="5" spans="1:200" s="2" customFormat="1" ht="94.5" customHeight="1">
      <c r="A5" s="6"/>
      <c r="B5" s="9" t="s">
        <v>49</v>
      </c>
      <c r="C5" s="9" t="s">
        <v>50</v>
      </c>
      <c r="D5" s="9" t="s">
        <v>93</v>
      </c>
      <c r="E5" s="9" t="s">
        <v>49</v>
      </c>
      <c r="F5" s="9" t="s">
        <v>50</v>
      </c>
      <c r="G5" s="9" t="s">
        <v>93</v>
      </c>
      <c r="H5" s="9" t="s">
        <v>49</v>
      </c>
      <c r="I5" s="9" t="s">
        <v>50</v>
      </c>
      <c r="J5" s="9" t="s">
        <v>93</v>
      </c>
      <c r="K5" s="9" t="s">
        <v>49</v>
      </c>
      <c r="L5" s="9" t="s">
        <v>50</v>
      </c>
      <c r="M5" s="9" t="s">
        <v>93</v>
      </c>
      <c r="N5" s="9" t="s">
        <v>49</v>
      </c>
      <c r="O5" s="9" t="s">
        <v>50</v>
      </c>
      <c r="P5" s="9" t="s">
        <v>93</v>
      </c>
      <c r="Q5" s="19" t="s">
        <v>50</v>
      </c>
      <c r="R5" s="9" t="s">
        <v>49</v>
      </c>
      <c r="S5" s="9" t="s">
        <v>104</v>
      </c>
      <c r="T5" s="9" t="s">
        <v>105</v>
      </c>
      <c r="U5" s="9" t="s">
        <v>93</v>
      </c>
      <c r="V5" s="9" t="s">
        <v>49</v>
      </c>
      <c r="W5" s="9" t="s">
        <v>105</v>
      </c>
      <c r="X5" s="9" t="s">
        <v>93</v>
      </c>
      <c r="Y5" s="9" t="s">
        <v>49</v>
      </c>
      <c r="Z5" s="9" t="s">
        <v>50</v>
      </c>
      <c r="AA5" s="9" t="s">
        <v>93</v>
      </c>
      <c r="AB5" s="9" t="s">
        <v>49</v>
      </c>
      <c r="AC5" s="9" t="s">
        <v>50</v>
      </c>
      <c r="AD5" s="9" t="s">
        <v>93</v>
      </c>
      <c r="AE5" s="30" t="s">
        <v>106</v>
      </c>
      <c r="AF5" s="30" t="s">
        <v>107</v>
      </c>
      <c r="AG5" s="30" t="s">
        <v>108</v>
      </c>
      <c r="AH5" s="30" t="s">
        <v>109</v>
      </c>
      <c r="AI5" s="30" t="s">
        <v>93</v>
      </c>
      <c r="AJ5" s="30" t="s">
        <v>110</v>
      </c>
      <c r="AK5" s="30" t="s">
        <v>93</v>
      </c>
      <c r="AL5" s="30" t="s">
        <v>111</v>
      </c>
      <c r="AM5" s="30" t="s">
        <v>93</v>
      </c>
      <c r="AN5" s="30"/>
      <c r="AO5" s="30"/>
      <c r="AP5" s="30"/>
      <c r="AQ5" s="37" t="s">
        <v>112</v>
      </c>
      <c r="AR5" s="37" t="s">
        <v>113</v>
      </c>
      <c r="AS5" s="37" t="s">
        <v>114</v>
      </c>
      <c r="AT5" s="37" t="s">
        <v>112</v>
      </c>
      <c r="AU5" s="37" t="s">
        <v>113</v>
      </c>
      <c r="AV5" s="37" t="s">
        <v>114</v>
      </c>
      <c r="AW5" s="30" t="s">
        <v>49</v>
      </c>
      <c r="AX5" s="30" t="s">
        <v>50</v>
      </c>
      <c r="AY5" s="9" t="s">
        <v>93</v>
      </c>
      <c r="AZ5" s="30" t="s">
        <v>49</v>
      </c>
      <c r="BA5" s="30" t="s">
        <v>50</v>
      </c>
      <c r="BB5" s="30" t="s">
        <v>93</v>
      </c>
      <c r="BC5" s="30" t="s">
        <v>49</v>
      </c>
      <c r="BD5" s="30" t="s">
        <v>50</v>
      </c>
      <c r="BE5" s="9" t="s">
        <v>93</v>
      </c>
      <c r="BF5" s="30" t="s">
        <v>49</v>
      </c>
      <c r="BG5" s="30" t="s">
        <v>50</v>
      </c>
      <c r="BH5" s="9" t="s">
        <v>93</v>
      </c>
      <c r="BI5" s="30" t="s">
        <v>49</v>
      </c>
      <c r="BJ5" s="30" t="s">
        <v>50</v>
      </c>
      <c r="BK5" s="9" t="s">
        <v>93</v>
      </c>
      <c r="BL5" s="30" t="s">
        <v>49</v>
      </c>
      <c r="BM5" s="30" t="s">
        <v>50</v>
      </c>
      <c r="BN5" s="30" t="s">
        <v>115</v>
      </c>
      <c r="BO5" s="37" t="s">
        <v>116</v>
      </c>
      <c r="BP5" s="30" t="s">
        <v>117</v>
      </c>
      <c r="BQ5" s="30" t="s">
        <v>93</v>
      </c>
      <c r="BR5" s="30" t="s">
        <v>118</v>
      </c>
      <c r="BS5" s="30" t="s">
        <v>52</v>
      </c>
      <c r="BT5" s="30" t="s">
        <v>53</v>
      </c>
      <c r="BU5" s="30" t="s">
        <v>49</v>
      </c>
      <c r="BV5" s="30" t="s">
        <v>50</v>
      </c>
      <c r="BW5" s="30" t="s">
        <v>93</v>
      </c>
      <c r="BX5" s="30" t="s">
        <v>49</v>
      </c>
      <c r="BY5" s="30" t="s">
        <v>50</v>
      </c>
      <c r="BZ5" s="30" t="s">
        <v>93</v>
      </c>
      <c r="CA5" s="30" t="s">
        <v>49</v>
      </c>
      <c r="CB5" s="30" t="s">
        <v>50</v>
      </c>
      <c r="CC5" s="30" t="s">
        <v>93</v>
      </c>
      <c r="CD5" s="30" t="s">
        <v>49</v>
      </c>
      <c r="CE5" s="30" t="s">
        <v>50</v>
      </c>
      <c r="CF5" s="30" t="s">
        <v>93</v>
      </c>
      <c r="CG5" s="30" t="s">
        <v>49</v>
      </c>
      <c r="CH5" s="30" t="s">
        <v>50</v>
      </c>
      <c r="CI5" s="30" t="s">
        <v>93</v>
      </c>
      <c r="CJ5" s="30" t="s">
        <v>49</v>
      </c>
      <c r="CK5" s="30" t="s">
        <v>50</v>
      </c>
      <c r="CL5" s="30" t="s">
        <v>93</v>
      </c>
      <c r="CM5" s="30" t="s">
        <v>49</v>
      </c>
      <c r="CN5" s="30" t="s">
        <v>50</v>
      </c>
      <c r="CO5" s="9" t="s">
        <v>93</v>
      </c>
      <c r="CP5" s="30" t="s">
        <v>49</v>
      </c>
      <c r="CQ5" s="30" t="s">
        <v>50</v>
      </c>
      <c r="CR5" s="9" t="s">
        <v>93</v>
      </c>
      <c r="CS5" s="30" t="s">
        <v>49</v>
      </c>
      <c r="CT5" s="30" t="s">
        <v>50</v>
      </c>
      <c r="CU5" s="9" t="s">
        <v>93</v>
      </c>
      <c r="CV5" s="30" t="s">
        <v>49</v>
      </c>
      <c r="CW5" s="30" t="s">
        <v>50</v>
      </c>
      <c r="CX5" s="9" t="s">
        <v>93</v>
      </c>
      <c r="CY5" s="9" t="s">
        <v>119</v>
      </c>
      <c r="CZ5" s="9" t="s">
        <v>120</v>
      </c>
      <c r="DA5" s="67" t="s">
        <v>121</v>
      </c>
      <c r="DB5" s="9" t="s">
        <v>122</v>
      </c>
      <c r="DC5" s="9" t="s">
        <v>119</v>
      </c>
      <c r="DD5" s="9" t="s">
        <v>120</v>
      </c>
      <c r="DE5" s="67" t="s">
        <v>121</v>
      </c>
      <c r="DF5" s="9" t="s">
        <v>122</v>
      </c>
      <c r="DG5" s="9" t="s">
        <v>123</v>
      </c>
      <c r="DH5" s="9" t="s">
        <v>124</v>
      </c>
      <c r="DI5" s="67" t="s">
        <v>125</v>
      </c>
      <c r="DJ5" s="67" t="s">
        <v>126</v>
      </c>
      <c r="DK5" s="67" t="s">
        <v>127</v>
      </c>
      <c r="DL5" s="67" t="s">
        <v>128</v>
      </c>
      <c r="DM5" s="67" t="s">
        <v>129</v>
      </c>
      <c r="DN5" s="9" t="s">
        <v>119</v>
      </c>
      <c r="DO5" s="9" t="s">
        <v>120</v>
      </c>
      <c r="DP5" s="67" t="s">
        <v>130</v>
      </c>
      <c r="DQ5" s="9" t="s">
        <v>131</v>
      </c>
      <c r="DR5" s="67" t="s">
        <v>132</v>
      </c>
      <c r="DS5" s="9" t="s">
        <v>131</v>
      </c>
      <c r="DT5" s="67" t="s">
        <v>132</v>
      </c>
      <c r="DU5" s="9" t="s">
        <v>133</v>
      </c>
      <c r="DV5" s="9" t="s">
        <v>134</v>
      </c>
      <c r="DW5" s="9" t="s">
        <v>135</v>
      </c>
      <c r="DX5" s="9" t="s">
        <v>136</v>
      </c>
      <c r="DY5" s="9" t="s">
        <v>137</v>
      </c>
      <c r="DZ5" s="9" t="s">
        <v>133</v>
      </c>
      <c r="EA5" s="9" t="s">
        <v>120</v>
      </c>
      <c r="EB5" s="9" t="s">
        <v>138</v>
      </c>
      <c r="EC5" s="19" t="s">
        <v>139</v>
      </c>
      <c r="ED5" s="19" t="s">
        <v>140</v>
      </c>
      <c r="EE5" s="19" t="s">
        <v>141</v>
      </c>
      <c r="EF5" s="19" t="s">
        <v>142</v>
      </c>
      <c r="EG5" s="19" t="s">
        <v>143</v>
      </c>
      <c r="EH5" s="19" t="s">
        <v>144</v>
      </c>
      <c r="EI5" s="19" t="s">
        <v>145</v>
      </c>
      <c r="EJ5" s="19" t="s">
        <v>146</v>
      </c>
      <c r="EK5" s="19" t="s">
        <v>147</v>
      </c>
      <c r="EL5" s="74" t="s">
        <v>93</v>
      </c>
      <c r="EM5" s="21" t="s">
        <v>148</v>
      </c>
      <c r="EN5" s="31" t="s">
        <v>133</v>
      </c>
      <c r="EO5" s="31" t="s">
        <v>149</v>
      </c>
      <c r="EP5" s="74" t="s">
        <v>93</v>
      </c>
      <c r="EQ5" s="31" t="s">
        <v>133</v>
      </c>
      <c r="ER5" s="31" t="s">
        <v>149</v>
      </c>
      <c r="ES5" s="74" t="s">
        <v>93</v>
      </c>
      <c r="ET5" s="31" t="s">
        <v>133</v>
      </c>
      <c r="EU5" s="31" t="s">
        <v>149</v>
      </c>
      <c r="EV5" s="74" t="s">
        <v>93</v>
      </c>
      <c r="EW5" s="31" t="s">
        <v>133</v>
      </c>
      <c r="EX5" s="31" t="s">
        <v>149</v>
      </c>
      <c r="EY5" s="74" t="s">
        <v>93</v>
      </c>
      <c r="EZ5" s="31"/>
      <c r="FA5" s="31" t="s">
        <v>150</v>
      </c>
      <c r="FB5" s="31" t="s">
        <v>151</v>
      </c>
      <c r="FC5" s="31" t="s">
        <v>152</v>
      </c>
      <c r="FD5" s="31" t="s">
        <v>153</v>
      </c>
      <c r="FE5" s="31" t="s">
        <v>120</v>
      </c>
      <c r="FF5" s="31" t="s">
        <v>152</v>
      </c>
      <c r="FG5" s="31" t="s">
        <v>150</v>
      </c>
      <c r="FH5" s="31" t="s">
        <v>151</v>
      </c>
      <c r="FI5" s="31" t="s">
        <v>152</v>
      </c>
      <c r="FJ5" s="31"/>
      <c r="FK5" s="31"/>
      <c r="FL5" s="9"/>
      <c r="FM5" s="31"/>
      <c r="FN5" s="31"/>
      <c r="FO5" s="9"/>
      <c r="FP5" s="31"/>
      <c r="FQ5" s="31"/>
      <c r="FR5" s="9"/>
      <c r="FS5" s="31"/>
      <c r="FT5" s="31"/>
      <c r="FU5" s="9"/>
      <c r="FV5" s="33" t="s">
        <v>49</v>
      </c>
      <c r="FW5" s="33" t="s">
        <v>50</v>
      </c>
      <c r="FX5" s="33" t="s">
        <v>93</v>
      </c>
      <c r="FY5" s="33" t="s">
        <v>49</v>
      </c>
      <c r="FZ5" s="33" t="s">
        <v>50</v>
      </c>
      <c r="GA5" s="33" t="s">
        <v>93</v>
      </c>
      <c r="GB5" s="33" t="s">
        <v>49</v>
      </c>
      <c r="GC5" s="33" t="s">
        <v>50</v>
      </c>
      <c r="GD5" s="33" t="s">
        <v>93</v>
      </c>
      <c r="GE5" s="33" t="s">
        <v>49</v>
      </c>
      <c r="GF5" s="33" t="s">
        <v>50</v>
      </c>
      <c r="GG5" s="33" t="s">
        <v>93</v>
      </c>
      <c r="GH5" s="33" t="s">
        <v>154</v>
      </c>
      <c r="GI5" s="33" t="s">
        <v>155</v>
      </c>
      <c r="GJ5" s="33" t="s">
        <v>93</v>
      </c>
      <c r="GK5" s="31"/>
      <c r="GL5" s="31"/>
      <c r="GM5" s="31"/>
      <c r="GN5" s="31" t="s">
        <v>156</v>
      </c>
      <c r="GO5" s="31" t="s">
        <v>157</v>
      </c>
      <c r="GP5" s="31" t="s">
        <v>93</v>
      </c>
      <c r="GQ5" s="31" t="s">
        <v>158</v>
      </c>
      <c r="GR5" s="31" t="s">
        <v>159</v>
      </c>
    </row>
    <row r="6" spans="1:200" s="3" customFormat="1" ht="25.5" customHeight="1">
      <c r="A6" s="10" t="s">
        <v>160</v>
      </c>
      <c r="B6" s="7">
        <v>4</v>
      </c>
      <c r="C6" s="7">
        <v>0</v>
      </c>
      <c r="D6" s="11">
        <v>0</v>
      </c>
      <c r="E6" s="7">
        <v>2</v>
      </c>
      <c r="F6" s="7">
        <v>0</v>
      </c>
      <c r="G6" s="11">
        <v>0</v>
      </c>
      <c r="H6" s="7">
        <v>3</v>
      </c>
      <c r="I6" s="15">
        <f>SUM(I7:I17)</f>
        <v>0</v>
      </c>
      <c r="J6" s="11">
        <f>I6/H6</f>
        <v>0</v>
      </c>
      <c r="K6" s="7">
        <v>12</v>
      </c>
      <c r="L6" s="10">
        <f>SUM(L7:L17)</f>
        <v>0</v>
      </c>
      <c r="M6" s="11">
        <f>L6/K6</f>
        <v>0</v>
      </c>
      <c r="N6" s="7">
        <v>174</v>
      </c>
      <c r="O6" s="10">
        <f>SUM(O7:O17)</f>
        <v>117.30000000000001</v>
      </c>
      <c r="P6" s="11">
        <f>O6/N6</f>
        <v>0.6741379310344828</v>
      </c>
      <c r="Q6" s="21" t="s">
        <v>161</v>
      </c>
      <c r="R6" s="10">
        <f>SUM(R7:R17)</f>
        <v>82.958</v>
      </c>
      <c r="S6" s="10">
        <f>SUM(S7:S17)</f>
        <v>82.958</v>
      </c>
      <c r="T6" s="10">
        <f>SUM(T7:T17)</f>
        <v>65.032</v>
      </c>
      <c r="U6" s="11">
        <f>T6/R6</f>
        <v>0.7839147520432026</v>
      </c>
      <c r="V6" s="15">
        <f>SUM(V7:V17)</f>
        <v>428</v>
      </c>
      <c r="W6" s="10">
        <f>SUM(W7:W17)</f>
        <v>324.276</v>
      </c>
      <c r="X6" s="11">
        <f>W6/V6</f>
        <v>0.7576542056074766</v>
      </c>
      <c r="Y6" s="15">
        <f>SUM(Y7:Y17)</f>
        <v>3896</v>
      </c>
      <c r="Z6" s="15">
        <f>SUM(Z7:Z17)</f>
        <v>2494</v>
      </c>
      <c r="AA6" s="11">
        <f>Z6/Y6</f>
        <v>0.6401437371663244</v>
      </c>
      <c r="AB6" s="15">
        <f>SUM(AB7:AB17)</f>
        <v>5087</v>
      </c>
      <c r="AC6" s="15">
        <f>SUM(AC7:AC17)</f>
        <v>5087</v>
      </c>
      <c r="AD6" s="11">
        <f>AC6/AB6</f>
        <v>1</v>
      </c>
      <c r="AE6" s="7">
        <f>SUM(AE7:AE14)</f>
        <v>169</v>
      </c>
      <c r="AF6" s="7">
        <f>SUM(AF7:AF14)</f>
        <v>32361</v>
      </c>
      <c r="AG6" s="7">
        <f>SUM(AG7:AG14)</f>
        <v>293.03000000000003</v>
      </c>
      <c r="AH6" s="7">
        <f>SUM(AH7:AH14)</f>
        <v>0</v>
      </c>
      <c r="AI6" s="11">
        <v>0</v>
      </c>
      <c r="AJ6" s="7">
        <f>SUM(AJ7:AJ14)</f>
        <v>0</v>
      </c>
      <c r="AK6" s="11">
        <f>SUM(AK7:AK14)</f>
        <v>0</v>
      </c>
      <c r="AL6" s="7">
        <f>SUM(AL7:AL14)</f>
        <v>0</v>
      </c>
      <c r="AM6" s="11">
        <v>0</v>
      </c>
      <c r="AN6" s="7">
        <f>SUM(AN7:AN14)</f>
        <v>84075</v>
      </c>
      <c r="AO6" s="7">
        <f>SUM(AO7:AO14)</f>
        <v>15000</v>
      </c>
      <c r="AP6" s="38">
        <f>AO6/AN6</f>
        <v>0.1784121320249777</v>
      </c>
      <c r="AQ6" s="7">
        <f>SUM(AQ7:AQ17)</f>
        <v>104084</v>
      </c>
      <c r="AR6" s="6" t="s">
        <v>162</v>
      </c>
      <c r="AS6" s="7">
        <f>SUM(AS7:AS17)</f>
        <v>1695.49</v>
      </c>
      <c r="AT6" s="7">
        <f>SUM(AT7:AT17)</f>
        <v>31626</v>
      </c>
      <c r="AU6" s="6" t="s">
        <v>163</v>
      </c>
      <c r="AV6" s="10">
        <f aca="true" t="shared" si="0" ref="AV6:BD6">SUM(AV7:AV17)</f>
        <v>816.5</v>
      </c>
      <c r="AW6" s="7">
        <f t="shared" si="0"/>
        <v>556</v>
      </c>
      <c r="AX6" s="7">
        <f t="shared" si="0"/>
        <v>409</v>
      </c>
      <c r="AY6" s="11">
        <f>AX6/AW6</f>
        <v>0.7356115107913669</v>
      </c>
      <c r="AZ6" s="7">
        <f t="shared" si="0"/>
        <v>100</v>
      </c>
      <c r="BA6" s="7">
        <f t="shared" si="0"/>
        <v>68</v>
      </c>
      <c r="BB6" s="11">
        <f>BA6/AZ6</f>
        <v>0.68</v>
      </c>
      <c r="BC6" s="7">
        <f t="shared" si="0"/>
        <v>123</v>
      </c>
      <c r="BD6" s="7">
        <f t="shared" si="0"/>
        <v>87</v>
      </c>
      <c r="BE6" s="11">
        <f>BD6/BC6</f>
        <v>0.7073170731707317</v>
      </c>
      <c r="BF6" s="7">
        <f>SUM(BF7:BF17)</f>
        <v>4</v>
      </c>
      <c r="BG6" s="7">
        <f>SUM(BG7:BG17)</f>
        <v>4</v>
      </c>
      <c r="BH6" s="11">
        <f>BG6/BF6</f>
        <v>1</v>
      </c>
      <c r="BI6" s="7">
        <f aca="true" t="shared" si="1" ref="BI6:BS6">SUM(BI7:BI17)</f>
        <v>4000</v>
      </c>
      <c r="BJ6" s="7">
        <f t="shared" si="1"/>
        <v>3738</v>
      </c>
      <c r="BK6" s="11">
        <f>BJ6/BI6</f>
        <v>0.9345</v>
      </c>
      <c r="BL6" s="7">
        <f t="shared" si="1"/>
        <v>3129</v>
      </c>
      <c r="BM6" s="7">
        <f t="shared" si="1"/>
        <v>3620</v>
      </c>
      <c r="BN6" s="7">
        <f t="shared" si="1"/>
        <v>14</v>
      </c>
      <c r="BO6" s="7">
        <f t="shared" si="1"/>
        <v>14</v>
      </c>
      <c r="BP6" s="7">
        <f t="shared" si="1"/>
        <v>1</v>
      </c>
      <c r="BQ6" s="11">
        <f>BP6/BN6</f>
        <v>0.07142857142857142</v>
      </c>
      <c r="BR6" s="7">
        <f t="shared" si="1"/>
        <v>5663</v>
      </c>
      <c r="BS6" s="7">
        <f t="shared" si="1"/>
        <v>4620</v>
      </c>
      <c r="BT6" s="11">
        <f>BS6/BR6</f>
        <v>0.8158220024721878</v>
      </c>
      <c r="BU6" s="7">
        <f aca="true" t="shared" si="2" ref="BU6:CQ6">SUM(BU7:BU17)</f>
        <v>16</v>
      </c>
      <c r="BV6" s="7">
        <f t="shared" si="2"/>
        <v>7</v>
      </c>
      <c r="BW6" s="11">
        <f>BV6/BU6</f>
        <v>0.4375</v>
      </c>
      <c r="BX6" s="7">
        <f t="shared" si="2"/>
        <v>1007</v>
      </c>
      <c r="BY6" s="7">
        <f t="shared" si="2"/>
        <v>577</v>
      </c>
      <c r="BZ6" s="11">
        <f>BY6/BX6</f>
        <v>0.5729890764647467</v>
      </c>
      <c r="CA6" s="7">
        <f t="shared" si="2"/>
        <v>670</v>
      </c>
      <c r="CB6" s="7">
        <f t="shared" si="2"/>
        <v>527</v>
      </c>
      <c r="CC6" s="11">
        <f>CB6/CA6</f>
        <v>0.7865671641791044</v>
      </c>
      <c r="CD6" s="7">
        <f t="shared" si="2"/>
        <v>8900</v>
      </c>
      <c r="CE6" s="7">
        <f t="shared" si="2"/>
        <v>7577</v>
      </c>
      <c r="CF6" s="11">
        <f>CE6/CD6</f>
        <v>0.8513483146067415</v>
      </c>
      <c r="CG6" s="7">
        <f t="shared" si="2"/>
        <v>4100</v>
      </c>
      <c r="CH6" s="7">
        <f t="shared" si="2"/>
        <v>2847</v>
      </c>
      <c r="CI6" s="11">
        <f>CH6/CG6</f>
        <v>0.694390243902439</v>
      </c>
      <c r="CJ6" s="7">
        <f t="shared" si="2"/>
        <v>2600</v>
      </c>
      <c r="CK6" s="7">
        <f t="shared" si="2"/>
        <v>1813</v>
      </c>
      <c r="CL6" s="11">
        <f>CK6/CJ6</f>
        <v>0.6973076923076923</v>
      </c>
      <c r="CM6" s="7">
        <f t="shared" si="2"/>
        <v>18000</v>
      </c>
      <c r="CN6" s="7">
        <f t="shared" si="2"/>
        <v>16396</v>
      </c>
      <c r="CO6" s="11">
        <f>CN6/CM6</f>
        <v>0.9108888888888889</v>
      </c>
      <c r="CP6" s="7">
        <f t="shared" si="2"/>
        <v>3500</v>
      </c>
      <c r="CQ6" s="7">
        <f t="shared" si="2"/>
        <v>2663</v>
      </c>
      <c r="CR6" s="11">
        <f>CQ6/CP6</f>
        <v>0.7608571428571429</v>
      </c>
      <c r="CS6" s="7">
        <f aca="true" t="shared" si="3" ref="CS6:DA6">SUM(CS7:CS17)</f>
        <v>1517</v>
      </c>
      <c r="CT6" s="7">
        <f t="shared" si="3"/>
        <v>1060</v>
      </c>
      <c r="CU6" s="11">
        <f>CT6/CS6</f>
        <v>0.6987475280158207</v>
      </c>
      <c r="CV6" s="7">
        <f t="shared" si="3"/>
        <v>1517</v>
      </c>
      <c r="CW6" s="7">
        <f t="shared" si="3"/>
        <v>1097</v>
      </c>
      <c r="CX6" s="11">
        <f>CW6/CV6</f>
        <v>0.7231377719182597</v>
      </c>
      <c r="CY6" s="7">
        <f t="shared" si="3"/>
        <v>87164</v>
      </c>
      <c r="CZ6" s="7">
        <f t="shared" si="3"/>
        <v>87667</v>
      </c>
      <c r="DA6" s="15">
        <f t="shared" si="3"/>
        <v>23537.8888</v>
      </c>
      <c r="DB6" s="15">
        <v>448.6</v>
      </c>
      <c r="DC6" s="7">
        <f>SUM(DC7:DC17)</f>
        <v>20676</v>
      </c>
      <c r="DD6" s="7">
        <f>SUM(DD7:DD17)</f>
        <v>20137</v>
      </c>
      <c r="DE6" s="15">
        <f>SUM(DE7:DE17)</f>
        <v>6941.94725</v>
      </c>
      <c r="DF6" s="7">
        <v>570</v>
      </c>
      <c r="DG6" s="7">
        <f aca="true" t="shared" si="4" ref="DG6:EB6">SUM(DG7:DG17)</f>
        <v>21031</v>
      </c>
      <c r="DH6" s="7">
        <f t="shared" si="4"/>
        <v>20235</v>
      </c>
      <c r="DI6" s="15">
        <f t="shared" si="4"/>
        <v>8466.746000000001</v>
      </c>
      <c r="DJ6" s="7">
        <f t="shared" si="4"/>
        <v>3912</v>
      </c>
      <c r="DK6" s="7">
        <f t="shared" si="4"/>
        <v>2342</v>
      </c>
      <c r="DL6" s="7">
        <f t="shared" si="4"/>
        <v>16323</v>
      </c>
      <c r="DM6" s="7">
        <f t="shared" si="4"/>
        <v>1859</v>
      </c>
      <c r="DN6" s="7">
        <f t="shared" si="4"/>
        <v>1117</v>
      </c>
      <c r="DO6" s="7">
        <f t="shared" si="4"/>
        <v>1152</v>
      </c>
      <c r="DP6" s="15">
        <f t="shared" si="4"/>
        <v>782.1640000000001</v>
      </c>
      <c r="DQ6" s="7">
        <f t="shared" si="4"/>
        <v>1816</v>
      </c>
      <c r="DR6" s="15">
        <f t="shared" si="4"/>
        <v>431.79867500000006</v>
      </c>
      <c r="DS6" s="7">
        <f t="shared" si="4"/>
        <v>297</v>
      </c>
      <c r="DT6" s="15">
        <f t="shared" si="4"/>
        <v>93.55000000000001</v>
      </c>
      <c r="DU6" s="7">
        <f t="shared" si="4"/>
        <v>40765</v>
      </c>
      <c r="DV6" s="7">
        <f t="shared" si="4"/>
        <v>41258</v>
      </c>
      <c r="DW6" s="15">
        <f t="shared" si="4"/>
        <v>1359.3325</v>
      </c>
      <c r="DX6" s="7">
        <f t="shared" si="4"/>
        <v>20558</v>
      </c>
      <c r="DY6" s="7">
        <f t="shared" si="4"/>
        <v>20700</v>
      </c>
      <c r="DZ6" s="7">
        <f t="shared" si="4"/>
        <v>37573</v>
      </c>
      <c r="EA6" s="7">
        <f t="shared" si="4"/>
        <v>37720</v>
      </c>
      <c r="EB6" s="15">
        <f t="shared" si="4"/>
        <v>1587.425</v>
      </c>
      <c r="EC6" s="19" t="s">
        <v>164</v>
      </c>
      <c r="ED6" s="86" t="s">
        <v>165</v>
      </c>
      <c r="EE6" s="19" t="s">
        <v>166</v>
      </c>
      <c r="EF6" s="19" t="s">
        <v>167</v>
      </c>
      <c r="EG6" s="19" t="s">
        <v>168</v>
      </c>
      <c r="EH6" s="19" t="s">
        <v>169</v>
      </c>
      <c r="EI6" s="19" t="s">
        <v>170</v>
      </c>
      <c r="EJ6" s="7">
        <f>SUM(EJ7:EJ17)</f>
        <v>4454</v>
      </c>
      <c r="EK6" s="7">
        <f>SUM(EK7:EK17)</f>
        <v>6473</v>
      </c>
      <c r="EL6" s="11">
        <f>EK6/EJ6</f>
        <v>1.4533004041311182</v>
      </c>
      <c r="EM6" s="7">
        <f>SUM(EM7:EM17)</f>
        <v>647.3</v>
      </c>
      <c r="EN6" s="7">
        <f>EQ6+ET6+EW6</f>
        <v>670</v>
      </c>
      <c r="EO6" s="7">
        <f>ER6+EU6+EX6</f>
        <v>1842</v>
      </c>
      <c r="EP6" s="11">
        <f>EO6/EN6</f>
        <v>2.7492537313432837</v>
      </c>
      <c r="EQ6" s="7">
        <v>586</v>
      </c>
      <c r="ER6" s="7">
        <f>SUM(ER7:ER17)</f>
        <v>1758</v>
      </c>
      <c r="ES6" s="11">
        <f>ER6/EQ6</f>
        <v>3</v>
      </c>
      <c r="ET6" s="7">
        <v>45</v>
      </c>
      <c r="EU6" s="7">
        <f>SUM(EU7:EU17)</f>
        <v>45</v>
      </c>
      <c r="EV6" s="11">
        <f>EU6/ET6</f>
        <v>1</v>
      </c>
      <c r="EW6" s="7">
        <v>39</v>
      </c>
      <c r="EX6" s="7">
        <f>SUM(EX7:EX17)</f>
        <v>39</v>
      </c>
      <c r="EY6" s="11">
        <f>EX6/EW6</f>
        <v>1</v>
      </c>
      <c r="EZ6" s="15">
        <f aca="true" t="shared" si="5" ref="EZ6:FI6">EZ7+EZ8+EZ9+EZ10+EZ11+EZ12+EZ13+EZ14+EZ15+EZ16+EZ17</f>
        <v>298.546582</v>
      </c>
      <c r="FA6" s="15">
        <f t="shared" si="5"/>
        <v>200</v>
      </c>
      <c r="FB6" s="15">
        <f t="shared" si="5"/>
        <v>276</v>
      </c>
      <c r="FC6" s="15">
        <f t="shared" si="5"/>
        <v>208.15039999999996</v>
      </c>
      <c r="FD6" s="15">
        <f t="shared" si="5"/>
        <v>15</v>
      </c>
      <c r="FE6" s="15">
        <f t="shared" si="5"/>
        <v>33</v>
      </c>
      <c r="FF6" s="15">
        <f t="shared" si="5"/>
        <v>21.058999999999997</v>
      </c>
      <c r="FG6" s="15">
        <f t="shared" si="5"/>
        <v>15</v>
      </c>
      <c r="FH6" s="15">
        <f t="shared" si="5"/>
        <v>58</v>
      </c>
      <c r="FI6" s="15">
        <f t="shared" si="5"/>
        <v>69.337182</v>
      </c>
      <c r="FJ6" s="7">
        <f>SUM(FJ7:FJ17)</f>
        <v>232</v>
      </c>
      <c r="FK6" s="7">
        <f>SUM(FK7:FK17)</f>
        <v>232</v>
      </c>
      <c r="FL6" s="11">
        <f>FK6/FJ6</f>
        <v>1</v>
      </c>
      <c r="FM6" s="7">
        <v>174</v>
      </c>
      <c r="FN6" s="7">
        <f>SUM(FN7:FN17)</f>
        <v>37</v>
      </c>
      <c r="FO6" s="11">
        <f>FN6/FM6</f>
        <v>0.21264367816091953</v>
      </c>
      <c r="FP6" s="7">
        <f>SUM(FP7:FP17)</f>
        <v>15</v>
      </c>
      <c r="FQ6" s="7">
        <f>SUM(FQ7:FQ17)</f>
        <v>2</v>
      </c>
      <c r="FR6" s="11">
        <f>FQ6/FP6</f>
        <v>0.13333333333333333</v>
      </c>
      <c r="FS6" s="7">
        <f>SUM(FS7:FS17)</f>
        <v>18</v>
      </c>
      <c r="FT6" s="7">
        <f>SUM(FT7:FT17)</f>
        <v>18</v>
      </c>
      <c r="FU6" s="11">
        <f>FT6/FS6</f>
        <v>1</v>
      </c>
      <c r="FV6" s="7">
        <f>SUM(FV7:FV17)</f>
        <v>14</v>
      </c>
      <c r="FW6" s="7">
        <f>SUM(FW7:FW17)</f>
        <v>15</v>
      </c>
      <c r="FX6" s="11">
        <f>FW6/FV6</f>
        <v>1.0714285714285714</v>
      </c>
      <c r="FY6" s="7">
        <f>SUM(FY7:FY17)</f>
        <v>56</v>
      </c>
      <c r="FZ6" s="7">
        <f>SUM(FZ7:FZ17)</f>
        <v>47</v>
      </c>
      <c r="GA6" s="11">
        <f>FZ6/FY6</f>
        <v>0.8392857142857143</v>
      </c>
      <c r="GB6" s="7">
        <f>SUM(GB7:GB17)</f>
        <v>4</v>
      </c>
      <c r="GC6" s="7">
        <f>SUM(GC7:GC17)</f>
        <v>102</v>
      </c>
      <c r="GD6" s="11">
        <f>GC6/GB6</f>
        <v>25.5</v>
      </c>
      <c r="GE6" s="7">
        <f>SUM(GE7:GE17)</f>
        <v>400</v>
      </c>
      <c r="GF6" s="7">
        <f>SUM(GF7:GF17)</f>
        <v>320</v>
      </c>
      <c r="GG6" s="11">
        <f>GF6/GE6</f>
        <v>0.8</v>
      </c>
      <c r="GH6" s="7">
        <f>SUM(GH7:GH14)</f>
        <v>400</v>
      </c>
      <c r="GI6" s="7">
        <f>SUM(GI7:GI14)</f>
        <v>310</v>
      </c>
      <c r="GJ6" s="11">
        <f>GI6/GH6</f>
        <v>0.775</v>
      </c>
      <c r="GK6" s="7">
        <f>SUM(GK7:GK17)</f>
        <v>200</v>
      </c>
      <c r="GL6" s="7">
        <f>SUM(GL7:GL17)</f>
        <v>89</v>
      </c>
      <c r="GM6" s="11">
        <f>GL6/GK6</f>
        <v>0.445</v>
      </c>
      <c r="GN6" s="7">
        <f>SUM(GN7:GN17)</f>
        <v>4330</v>
      </c>
      <c r="GO6" s="7">
        <f>SUM(GO7:GO17)</f>
        <v>1917</v>
      </c>
      <c r="GP6" s="11">
        <f>GO6/GN6</f>
        <v>0.44272517321016164</v>
      </c>
      <c r="GQ6" s="7">
        <f>SUM(GQ7:GQ17)</f>
        <v>1390</v>
      </c>
      <c r="GR6" s="11">
        <f>GQ6/GO6</f>
        <v>0.7250912884715701</v>
      </c>
    </row>
    <row r="7" spans="1:200" s="3" customFormat="1" ht="25.5" customHeight="1">
      <c r="A7" s="12" t="s">
        <v>171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6"/>
      <c r="Q7" s="19"/>
      <c r="R7" s="22"/>
      <c r="S7" s="22"/>
      <c r="T7" s="22"/>
      <c r="U7" s="11"/>
      <c r="V7" s="23"/>
      <c r="W7" s="24"/>
      <c r="X7" s="17"/>
      <c r="Y7" s="31"/>
      <c r="Z7" s="32"/>
      <c r="AA7" s="17"/>
      <c r="AB7" s="32"/>
      <c r="AC7" s="32"/>
      <c r="AD7" s="17"/>
      <c r="AE7" s="12"/>
      <c r="AF7" s="12"/>
      <c r="AG7" s="12"/>
      <c r="AH7" s="12"/>
      <c r="AI7" s="17"/>
      <c r="AJ7" s="12"/>
      <c r="AK7" s="17"/>
      <c r="AL7" s="12"/>
      <c r="AM7" s="17"/>
      <c r="AN7" s="12"/>
      <c r="AO7" s="39"/>
      <c r="AP7" s="40"/>
      <c r="AQ7" s="12"/>
      <c r="AR7" s="6"/>
      <c r="AS7" s="12"/>
      <c r="AT7" s="12"/>
      <c r="AU7" s="12"/>
      <c r="AV7" s="12"/>
      <c r="AW7" s="12"/>
      <c r="AX7" s="12"/>
      <c r="AY7" s="11"/>
      <c r="AZ7" s="12"/>
      <c r="BA7" s="12"/>
      <c r="BB7" s="12"/>
      <c r="BC7" s="39"/>
      <c r="BD7" s="39"/>
      <c r="BE7" s="11"/>
      <c r="BF7" s="39"/>
      <c r="BG7" s="39"/>
      <c r="BH7" s="39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7"/>
      <c r="BU7" s="54"/>
      <c r="BV7" s="16"/>
      <c r="BW7" s="16"/>
      <c r="BX7" s="16"/>
      <c r="BY7" s="16"/>
      <c r="BZ7" s="16"/>
      <c r="CA7" s="54">
        <v>96</v>
      </c>
      <c r="CB7" s="53">
        <v>85</v>
      </c>
      <c r="CC7" s="17">
        <f>CB7/CA7</f>
        <v>0.8854166666666666</v>
      </c>
      <c r="CD7" s="54">
        <v>2800</v>
      </c>
      <c r="CE7" s="53">
        <v>3561</v>
      </c>
      <c r="CF7" s="17">
        <f>CE7/CD7</f>
        <v>1.2717857142857143</v>
      </c>
      <c r="CG7" s="54">
        <v>300</v>
      </c>
      <c r="CH7" s="53">
        <v>237</v>
      </c>
      <c r="CI7" s="17">
        <f>CH7/CG7</f>
        <v>0.79</v>
      </c>
      <c r="CJ7" s="12">
        <v>2400</v>
      </c>
      <c r="CK7" s="53">
        <v>1579</v>
      </c>
      <c r="CL7" s="17">
        <f>CK7/CJ7</f>
        <v>0.6579166666666667</v>
      </c>
      <c r="CM7" s="12"/>
      <c r="CN7" s="12"/>
      <c r="CO7" s="17"/>
      <c r="CP7" s="12"/>
      <c r="CQ7" s="12"/>
      <c r="CR7" s="17"/>
      <c r="CS7" s="61"/>
      <c r="CT7" s="62"/>
      <c r="CU7" s="63"/>
      <c r="CV7" s="61"/>
      <c r="CW7" s="62"/>
      <c r="CX7" s="62"/>
      <c r="CY7" s="12"/>
      <c r="CZ7" s="12"/>
      <c r="DA7" s="12"/>
      <c r="DB7" s="12"/>
      <c r="DC7" s="16"/>
      <c r="DD7" s="16"/>
      <c r="DE7" s="16"/>
      <c r="DF7" s="16"/>
      <c r="DG7" s="16"/>
      <c r="DH7" s="16"/>
      <c r="DI7" s="16"/>
      <c r="DJ7" s="12"/>
      <c r="DK7" s="12"/>
      <c r="DL7" s="12"/>
      <c r="DM7" s="12"/>
      <c r="DN7" s="12">
        <v>90</v>
      </c>
      <c r="DO7" s="8">
        <v>89</v>
      </c>
      <c r="DP7" s="43">
        <v>82.925</v>
      </c>
      <c r="DQ7" s="8"/>
      <c r="DR7" s="69"/>
      <c r="DS7" s="8">
        <v>220</v>
      </c>
      <c r="DT7" s="43">
        <v>50.7</v>
      </c>
      <c r="DU7" s="12"/>
      <c r="DV7" s="12"/>
      <c r="DW7" s="12"/>
      <c r="DX7" s="12"/>
      <c r="DY7" s="12"/>
      <c r="DZ7" s="12"/>
      <c r="EA7" s="12"/>
      <c r="EB7" s="12"/>
      <c r="EC7" s="19"/>
      <c r="ED7" s="70"/>
      <c r="EE7" s="19"/>
      <c r="EF7" s="19"/>
      <c r="EG7" s="19"/>
      <c r="EH7" s="19"/>
      <c r="EI7" s="19"/>
      <c r="EJ7" s="12"/>
      <c r="EK7" s="12"/>
      <c r="EL7" s="75"/>
      <c r="EM7" s="12"/>
      <c r="EN7" s="12"/>
      <c r="EO7" s="12"/>
      <c r="EP7" s="75"/>
      <c r="EQ7" s="12"/>
      <c r="ER7" s="12"/>
      <c r="ES7" s="75"/>
      <c r="ET7" s="78" t="s">
        <v>172</v>
      </c>
      <c r="EU7" s="78"/>
      <c r="EV7" s="78"/>
      <c r="EW7" s="78"/>
      <c r="EX7" s="78"/>
      <c r="EY7" s="78"/>
      <c r="EZ7" s="26">
        <f>FC7+FI7+FF7</f>
        <v>92.62738199999998</v>
      </c>
      <c r="FA7" s="26">
        <v>46</v>
      </c>
      <c r="FB7" s="43">
        <v>87</v>
      </c>
      <c r="FC7" s="79">
        <v>83.1552</v>
      </c>
      <c r="FD7" s="26">
        <v>5</v>
      </c>
      <c r="FE7" s="43">
        <v>8</v>
      </c>
      <c r="FF7" s="43">
        <v>4.826</v>
      </c>
      <c r="FG7" s="26">
        <v>3</v>
      </c>
      <c r="FH7" s="79">
        <v>4</v>
      </c>
      <c r="FI7" s="81">
        <v>4.646182</v>
      </c>
      <c r="FJ7" s="16"/>
      <c r="FK7" s="16"/>
      <c r="FL7" s="16"/>
      <c r="FM7" s="12"/>
      <c r="FN7" s="12"/>
      <c r="FO7" s="16"/>
      <c r="FP7" s="16"/>
      <c r="FQ7" s="16"/>
      <c r="FR7" s="16"/>
      <c r="FS7" s="12">
        <v>18</v>
      </c>
      <c r="FT7" s="12">
        <v>18</v>
      </c>
      <c r="FU7" s="17">
        <f>FT7/FS7</f>
        <v>1</v>
      </c>
      <c r="FV7" s="16"/>
      <c r="FW7" s="16"/>
      <c r="FX7" s="16"/>
      <c r="FY7" s="16"/>
      <c r="FZ7" s="16"/>
      <c r="GA7" s="16"/>
      <c r="GB7" s="16"/>
      <c r="GC7" s="16"/>
      <c r="GD7" s="16"/>
      <c r="GE7" s="12">
        <v>80</v>
      </c>
      <c r="GF7" s="8">
        <v>80</v>
      </c>
      <c r="GG7" s="17">
        <f aca="true" t="shared" si="6" ref="GG7:GG14">GF7/GE7</f>
        <v>1</v>
      </c>
      <c r="GH7" s="12">
        <v>80</v>
      </c>
      <c r="GI7" s="8">
        <v>70</v>
      </c>
      <c r="GJ7" s="17">
        <f aca="true" t="shared" si="7" ref="GJ7:GJ14">GI7/GH7</f>
        <v>0.875</v>
      </c>
      <c r="GK7" s="12">
        <v>200</v>
      </c>
      <c r="GL7" s="84">
        <v>89</v>
      </c>
      <c r="GM7" s="17">
        <f>GL7/GK7</f>
        <v>0.445</v>
      </c>
      <c r="GN7" s="12">
        <v>650</v>
      </c>
      <c r="GO7" s="8">
        <v>168</v>
      </c>
      <c r="GP7" s="17">
        <f aca="true" t="shared" si="8" ref="GP7:GP15">GO7/GN7</f>
        <v>0.25846153846153846</v>
      </c>
      <c r="GQ7" s="8">
        <v>232</v>
      </c>
      <c r="GR7" s="17">
        <f aca="true" t="shared" si="9" ref="GR7:GR15">GQ7/GO7</f>
        <v>1.380952380952381</v>
      </c>
    </row>
    <row r="8" spans="1:200" s="3" customFormat="1" ht="25.5" customHeight="1">
      <c r="A8" s="12" t="s">
        <v>173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16"/>
      <c r="Q8" s="19"/>
      <c r="R8" s="25">
        <v>71.915</v>
      </c>
      <c r="S8" s="25">
        <v>71.915</v>
      </c>
      <c r="T8" s="26">
        <v>53.989</v>
      </c>
      <c r="U8" s="17">
        <f>T8/R8</f>
        <v>0.7507335048320933</v>
      </c>
      <c r="V8" s="27">
        <v>221</v>
      </c>
      <c r="W8" s="26">
        <v>140.247</v>
      </c>
      <c r="X8" s="17">
        <f aca="true" t="shared" si="10" ref="X8:X15">W8/V8</f>
        <v>0.6346018099547512</v>
      </c>
      <c r="Y8" s="31">
        <v>896</v>
      </c>
      <c r="Z8" s="33">
        <v>0</v>
      </c>
      <c r="AA8" s="17">
        <f>Z8/Y8</f>
        <v>0</v>
      </c>
      <c r="AB8" s="32"/>
      <c r="AC8" s="32"/>
      <c r="AD8" s="17"/>
      <c r="AE8" s="12">
        <v>30</v>
      </c>
      <c r="AF8" s="12">
        <v>1311</v>
      </c>
      <c r="AG8" s="12">
        <v>12.91</v>
      </c>
      <c r="AH8" s="12">
        <v>0</v>
      </c>
      <c r="AI8" s="17">
        <v>0</v>
      </c>
      <c r="AJ8" s="12">
        <v>0</v>
      </c>
      <c r="AK8" s="17">
        <v>0</v>
      </c>
      <c r="AL8" s="12">
        <v>0</v>
      </c>
      <c r="AM8" s="17">
        <v>0</v>
      </c>
      <c r="AN8" s="12">
        <v>12000</v>
      </c>
      <c r="AO8" s="41">
        <v>1700</v>
      </c>
      <c r="AP8" s="40">
        <f aca="true" t="shared" si="11" ref="AP8:AP14">AO8/AN8</f>
        <v>0.14166666666666666</v>
      </c>
      <c r="AQ8" s="41">
        <v>37282</v>
      </c>
      <c r="AR8" s="41" t="s">
        <v>174</v>
      </c>
      <c r="AS8" s="42">
        <v>470.1</v>
      </c>
      <c r="AT8" s="41">
        <v>20356</v>
      </c>
      <c r="AU8" s="41">
        <v>40</v>
      </c>
      <c r="AV8" s="43">
        <v>485.29</v>
      </c>
      <c r="AW8" s="12">
        <v>185</v>
      </c>
      <c r="AX8" s="8">
        <v>155</v>
      </c>
      <c r="AY8" s="17">
        <f>AX8/AW8</f>
        <v>0.8378378378378378</v>
      </c>
      <c r="AZ8" s="12"/>
      <c r="BA8" s="8"/>
      <c r="BB8" s="17"/>
      <c r="BC8" s="39">
        <v>30</v>
      </c>
      <c r="BD8" s="41">
        <v>24</v>
      </c>
      <c r="BE8" s="17">
        <f>BD8/BC8</f>
        <v>0.8</v>
      </c>
      <c r="BF8" s="41">
        <v>1</v>
      </c>
      <c r="BG8" s="41">
        <v>1</v>
      </c>
      <c r="BH8" s="17">
        <f>BG8/BF8</f>
        <v>1</v>
      </c>
      <c r="BI8" s="12">
        <v>946</v>
      </c>
      <c r="BJ8" s="51">
        <v>980</v>
      </c>
      <c r="BK8" s="17">
        <f>BJ8/BI8</f>
        <v>1.0359408033826638</v>
      </c>
      <c r="BL8" s="12">
        <v>1463</v>
      </c>
      <c r="BM8" s="8">
        <v>1924</v>
      </c>
      <c r="BN8" s="12">
        <v>2</v>
      </c>
      <c r="BO8" s="12">
        <v>2</v>
      </c>
      <c r="BP8" s="12">
        <v>0</v>
      </c>
      <c r="BQ8" s="17">
        <f>BP8/BN8</f>
        <v>0</v>
      </c>
      <c r="BR8" s="12">
        <v>310</v>
      </c>
      <c r="BS8" s="8">
        <v>200</v>
      </c>
      <c r="BT8" s="17">
        <f>BS8/BR8</f>
        <v>0.6451612903225806</v>
      </c>
      <c r="BU8" s="55">
        <v>3</v>
      </c>
      <c r="BV8" s="56">
        <v>1</v>
      </c>
      <c r="BW8" s="17">
        <f>BV8/BU8</f>
        <v>0.3333333333333333</v>
      </c>
      <c r="BX8" s="39">
        <v>130</v>
      </c>
      <c r="BY8" s="57">
        <v>67</v>
      </c>
      <c r="BZ8" s="17">
        <f>BY8/BX8</f>
        <v>0.5153846153846153</v>
      </c>
      <c r="CA8" s="54">
        <v>96</v>
      </c>
      <c r="CB8" s="53">
        <v>70</v>
      </c>
      <c r="CC8" s="17">
        <f>CB8/CA8</f>
        <v>0.7291666666666666</v>
      </c>
      <c r="CD8" s="54">
        <v>1300</v>
      </c>
      <c r="CE8" s="53">
        <v>821</v>
      </c>
      <c r="CF8" s="17">
        <f>CE8/CD8</f>
        <v>0.6315384615384615</v>
      </c>
      <c r="CG8" s="54">
        <v>900</v>
      </c>
      <c r="CH8" s="53">
        <v>565</v>
      </c>
      <c r="CI8" s="17">
        <f>CH8/CG8</f>
        <v>0.6277777777777778</v>
      </c>
      <c r="CJ8" s="12">
        <v>100</v>
      </c>
      <c r="CK8" s="53">
        <v>169</v>
      </c>
      <c r="CL8" s="17">
        <f>CK8/CJ8</f>
        <v>1.69</v>
      </c>
      <c r="CM8" s="12">
        <v>12000</v>
      </c>
      <c r="CN8" s="8">
        <v>10408</v>
      </c>
      <c r="CO8" s="17">
        <f>CN8/CM8</f>
        <v>0.8673333333333333</v>
      </c>
      <c r="CP8" s="12">
        <v>2000</v>
      </c>
      <c r="CQ8" s="8">
        <v>1857</v>
      </c>
      <c r="CR8" s="17">
        <f>CQ8/CP8</f>
        <v>0.9285</v>
      </c>
      <c r="CS8" s="64"/>
      <c r="CT8" s="8"/>
      <c r="CU8" s="62"/>
      <c r="CV8" s="64"/>
      <c r="CW8" s="8"/>
      <c r="CX8" s="62"/>
      <c r="CY8" s="65">
        <v>47417</v>
      </c>
      <c r="CZ8" s="66">
        <v>47845</v>
      </c>
      <c r="DA8" s="66">
        <v>11636.783</v>
      </c>
      <c r="DB8" s="66">
        <v>406.6</v>
      </c>
      <c r="DC8" s="65">
        <v>2881</v>
      </c>
      <c r="DD8" s="66">
        <v>2892</v>
      </c>
      <c r="DE8" s="68">
        <v>843.8151</v>
      </c>
      <c r="DF8" s="68">
        <v>483.7557186263831</v>
      </c>
      <c r="DG8" s="65">
        <v>11807</v>
      </c>
      <c r="DH8" s="66">
        <v>11459</v>
      </c>
      <c r="DI8" s="66">
        <v>4655.995</v>
      </c>
      <c r="DJ8" s="66">
        <v>2514</v>
      </c>
      <c r="DK8" s="66">
        <v>1238</v>
      </c>
      <c r="DL8" s="66">
        <v>8945</v>
      </c>
      <c r="DM8" s="66">
        <v>1038</v>
      </c>
      <c r="DN8" s="65">
        <v>398</v>
      </c>
      <c r="DO8" s="66">
        <v>407</v>
      </c>
      <c r="DP8" s="66">
        <v>264.77</v>
      </c>
      <c r="DQ8" s="66">
        <v>810</v>
      </c>
      <c r="DR8" s="66">
        <v>173.7109</v>
      </c>
      <c r="DS8" s="66">
        <v>29</v>
      </c>
      <c r="DT8" s="66">
        <v>20.67</v>
      </c>
      <c r="DU8" s="65">
        <v>21655</v>
      </c>
      <c r="DV8" s="66">
        <v>21766</v>
      </c>
      <c r="DW8" s="66">
        <v>620.7</v>
      </c>
      <c r="DX8" s="66">
        <v>7824</v>
      </c>
      <c r="DY8" s="66">
        <v>13942</v>
      </c>
      <c r="DZ8" s="65">
        <v>11509</v>
      </c>
      <c r="EA8" s="66">
        <v>11547</v>
      </c>
      <c r="EB8" s="66">
        <v>486.5</v>
      </c>
      <c r="EC8" s="19"/>
      <c r="ED8" s="70"/>
      <c r="EE8" s="19"/>
      <c r="EF8" s="19"/>
      <c r="EG8" s="19"/>
      <c r="EH8" s="19"/>
      <c r="EI8" s="19"/>
      <c r="EJ8" s="12">
        <v>1598</v>
      </c>
      <c r="EK8" s="76">
        <v>2922</v>
      </c>
      <c r="EL8" s="17">
        <f>EK8/EJ8</f>
        <v>1.8285356695869837</v>
      </c>
      <c r="EM8" s="12">
        <f>EK8*0.1</f>
        <v>292.2</v>
      </c>
      <c r="EN8" s="12">
        <f aca="true" t="shared" si="12" ref="EN8:EN17">EQ8+ET8+EW8</f>
        <v>182</v>
      </c>
      <c r="EO8" s="76">
        <v>417</v>
      </c>
      <c r="EP8" s="17">
        <f>EO8/EN8</f>
        <v>2.291208791208791</v>
      </c>
      <c r="EQ8" s="12">
        <v>151</v>
      </c>
      <c r="ER8" s="76">
        <v>417</v>
      </c>
      <c r="ES8" s="17">
        <f>ER8/EQ8</f>
        <v>2.76158940397351</v>
      </c>
      <c r="ET8" s="12">
        <v>16</v>
      </c>
      <c r="EU8" s="76">
        <v>16</v>
      </c>
      <c r="EV8" s="17">
        <f>EU8/ET8</f>
        <v>1</v>
      </c>
      <c r="EW8" s="12">
        <v>15</v>
      </c>
      <c r="EX8" s="76">
        <v>15</v>
      </c>
      <c r="EY8" s="17">
        <f>EX8/EW8</f>
        <v>1</v>
      </c>
      <c r="EZ8" s="26">
        <f aca="true" t="shared" si="13" ref="EZ8:EZ17">FC8+FI8+FF8</f>
        <v>49.42</v>
      </c>
      <c r="FA8" s="26">
        <v>30</v>
      </c>
      <c r="FB8" s="43">
        <v>35</v>
      </c>
      <c r="FC8" s="43">
        <v>28.2155</v>
      </c>
      <c r="FD8" s="26">
        <v>2</v>
      </c>
      <c r="FE8" s="43">
        <v>2</v>
      </c>
      <c r="FF8" s="43">
        <v>1.342</v>
      </c>
      <c r="FG8" s="26">
        <v>2</v>
      </c>
      <c r="FH8" s="43">
        <v>12</v>
      </c>
      <c r="FI8" s="43">
        <v>19.8625</v>
      </c>
      <c r="FJ8" s="12">
        <v>64</v>
      </c>
      <c r="FK8" s="12">
        <v>64</v>
      </c>
      <c r="FL8" s="17">
        <f>FK8/FJ8</f>
        <v>1</v>
      </c>
      <c r="FM8" s="12">
        <v>48</v>
      </c>
      <c r="FN8" s="8">
        <v>7</v>
      </c>
      <c r="FO8" s="17">
        <f>FN8/FM8</f>
        <v>0.14583333333333334</v>
      </c>
      <c r="FP8" s="12">
        <v>8</v>
      </c>
      <c r="FQ8" s="8">
        <v>1</v>
      </c>
      <c r="FR8" s="17">
        <f>FQ8/FP8</f>
        <v>0.125</v>
      </c>
      <c r="FS8" s="16"/>
      <c r="FT8" s="16"/>
      <c r="FU8" s="16"/>
      <c r="FV8" s="16"/>
      <c r="FW8" s="8">
        <v>2</v>
      </c>
      <c r="FX8" s="16"/>
      <c r="FY8" s="12">
        <v>3</v>
      </c>
      <c r="FZ8" s="8">
        <v>7</v>
      </c>
      <c r="GA8" s="17">
        <f>FZ8/FY8</f>
        <v>2.3333333333333335</v>
      </c>
      <c r="GB8" s="12"/>
      <c r="GC8" s="8">
        <v>45</v>
      </c>
      <c r="GD8" s="12"/>
      <c r="GE8" s="12">
        <v>40</v>
      </c>
      <c r="GF8" s="8">
        <v>40</v>
      </c>
      <c r="GG8" s="17">
        <f t="shared" si="6"/>
        <v>1</v>
      </c>
      <c r="GH8" s="12">
        <v>40</v>
      </c>
      <c r="GI8" s="8">
        <v>40</v>
      </c>
      <c r="GJ8" s="17">
        <f t="shared" si="7"/>
        <v>1</v>
      </c>
      <c r="GK8" s="14"/>
      <c r="GL8" s="14" t="s">
        <v>175</v>
      </c>
      <c r="GM8" s="14"/>
      <c r="GN8" s="12">
        <v>1150</v>
      </c>
      <c r="GO8" s="33">
        <v>528</v>
      </c>
      <c r="GP8" s="17">
        <f t="shared" si="8"/>
        <v>0.4591304347826087</v>
      </c>
      <c r="GQ8" s="8">
        <v>374</v>
      </c>
      <c r="GR8" s="17">
        <f t="shared" si="9"/>
        <v>0.7083333333333334</v>
      </c>
    </row>
    <row r="9" spans="1:200" s="3" customFormat="1" ht="25.5" customHeight="1">
      <c r="A9" s="12" t="s">
        <v>176</v>
      </c>
      <c r="B9" s="12"/>
      <c r="C9" s="12"/>
      <c r="D9" s="12"/>
      <c r="E9" s="12">
        <v>1</v>
      </c>
      <c r="F9" s="12" t="s">
        <v>177</v>
      </c>
      <c r="G9" s="12"/>
      <c r="H9" s="12"/>
      <c r="I9" s="12"/>
      <c r="J9" s="12"/>
      <c r="K9" s="12"/>
      <c r="L9" s="12"/>
      <c r="M9" s="12"/>
      <c r="N9" s="12">
        <v>99</v>
      </c>
      <c r="O9" s="12">
        <v>53</v>
      </c>
      <c r="P9" s="17">
        <f>O9/N9</f>
        <v>0.5353535353535354</v>
      </c>
      <c r="Q9" s="19"/>
      <c r="R9" s="25"/>
      <c r="S9" s="26"/>
      <c r="T9" s="26"/>
      <c r="U9" s="17"/>
      <c r="V9" s="27">
        <v>88.5</v>
      </c>
      <c r="W9" s="25">
        <v>90.757</v>
      </c>
      <c r="X9" s="17">
        <f t="shared" si="10"/>
        <v>1.0255028248587572</v>
      </c>
      <c r="Y9" s="31"/>
      <c r="Z9" s="33"/>
      <c r="AA9" s="17"/>
      <c r="AB9" s="32"/>
      <c r="AC9" s="32"/>
      <c r="AD9" s="17"/>
      <c r="AE9" s="12">
        <v>25</v>
      </c>
      <c r="AF9" s="12">
        <v>2572</v>
      </c>
      <c r="AG9" s="12">
        <v>21.91</v>
      </c>
      <c r="AH9" s="12">
        <v>0</v>
      </c>
      <c r="AI9" s="17">
        <v>0</v>
      </c>
      <c r="AJ9" s="12">
        <v>0</v>
      </c>
      <c r="AK9" s="17">
        <v>0</v>
      </c>
      <c r="AL9" s="12">
        <v>0</v>
      </c>
      <c r="AM9" s="17">
        <v>0</v>
      </c>
      <c r="AN9" s="12">
        <v>6000</v>
      </c>
      <c r="AO9" s="41">
        <v>900</v>
      </c>
      <c r="AP9" s="40">
        <f t="shared" si="11"/>
        <v>0.15</v>
      </c>
      <c r="AQ9" s="41">
        <v>15746</v>
      </c>
      <c r="AR9" s="41" t="s">
        <v>162</v>
      </c>
      <c r="AS9" s="42">
        <v>283.42</v>
      </c>
      <c r="AT9" s="41">
        <v>3276</v>
      </c>
      <c r="AU9" s="41" t="s">
        <v>178</v>
      </c>
      <c r="AV9" s="42">
        <v>69.94</v>
      </c>
      <c r="AW9" s="12">
        <v>100</v>
      </c>
      <c r="AX9" s="8">
        <v>70</v>
      </c>
      <c r="AY9" s="17">
        <f aca="true" t="shared" si="14" ref="AY9:AY17">AX9/AW9</f>
        <v>0.7</v>
      </c>
      <c r="AZ9" s="12"/>
      <c r="BA9" s="8"/>
      <c r="BB9" s="17"/>
      <c r="BC9" s="39">
        <v>24</v>
      </c>
      <c r="BD9" s="41">
        <v>18</v>
      </c>
      <c r="BE9" s="17">
        <f aca="true" t="shared" si="15" ref="BE9:BE17">BD9/BC9</f>
        <v>0.75</v>
      </c>
      <c r="BF9" s="41"/>
      <c r="BG9" s="41"/>
      <c r="BH9" s="39"/>
      <c r="BI9" s="12">
        <v>589</v>
      </c>
      <c r="BJ9" s="51">
        <v>300</v>
      </c>
      <c r="BK9" s="17">
        <f aca="true" t="shared" si="16" ref="BK9:BK17">BJ9/BI9</f>
        <v>0.5093378607809848</v>
      </c>
      <c r="BL9" s="12">
        <v>557</v>
      </c>
      <c r="BM9" s="8">
        <v>577</v>
      </c>
      <c r="BN9" s="12">
        <v>1</v>
      </c>
      <c r="BO9" s="12">
        <v>1</v>
      </c>
      <c r="BP9" s="12">
        <v>0</v>
      </c>
      <c r="BQ9" s="17">
        <f>BP9/BN9</f>
        <v>0</v>
      </c>
      <c r="BR9" s="12">
        <v>453</v>
      </c>
      <c r="BS9" s="8">
        <v>270</v>
      </c>
      <c r="BT9" s="17">
        <f>BS9/BR9</f>
        <v>0.5960264900662252</v>
      </c>
      <c r="BU9" s="55">
        <v>3</v>
      </c>
      <c r="BV9" s="56">
        <v>1</v>
      </c>
      <c r="BW9" s="17">
        <f aca="true" t="shared" si="17" ref="BW9:BW14">BV9/BU9</f>
        <v>0.3333333333333333</v>
      </c>
      <c r="BX9" s="39">
        <v>117</v>
      </c>
      <c r="BY9" s="57">
        <v>59</v>
      </c>
      <c r="BZ9" s="17">
        <f aca="true" t="shared" si="18" ref="BZ9:BZ17">BY9/BX9</f>
        <v>0.5042735042735043</v>
      </c>
      <c r="CA9" s="54">
        <v>96</v>
      </c>
      <c r="CB9" s="53">
        <v>61</v>
      </c>
      <c r="CC9" s="17">
        <f aca="true" t="shared" si="19" ref="CC9:CC15">CB9/CA9</f>
        <v>0.6354166666666666</v>
      </c>
      <c r="CD9" s="54">
        <v>1300</v>
      </c>
      <c r="CE9" s="53">
        <v>841</v>
      </c>
      <c r="CF9" s="17">
        <f aca="true" t="shared" si="20" ref="CF9:CF15">CE9/CD9</f>
        <v>0.6469230769230769</v>
      </c>
      <c r="CG9" s="54">
        <v>900</v>
      </c>
      <c r="CH9" s="53">
        <v>588</v>
      </c>
      <c r="CI9" s="17">
        <f aca="true" t="shared" si="21" ref="CI9:CI15">CH9/CG9</f>
        <v>0.6533333333333333</v>
      </c>
      <c r="CJ9" s="12">
        <v>100</v>
      </c>
      <c r="CK9" s="53">
        <v>65</v>
      </c>
      <c r="CL9" s="17">
        <f>CK9/CJ9</f>
        <v>0.65</v>
      </c>
      <c r="CM9" s="12">
        <v>6000</v>
      </c>
      <c r="CN9" s="8">
        <v>5988</v>
      </c>
      <c r="CO9" s="17">
        <f>CN9/CM9</f>
        <v>0.998</v>
      </c>
      <c r="CP9" s="12">
        <v>1500</v>
      </c>
      <c r="CQ9" s="8">
        <v>806</v>
      </c>
      <c r="CR9" s="17">
        <f>CQ9/CP9</f>
        <v>0.5373333333333333</v>
      </c>
      <c r="CS9" s="64"/>
      <c r="CT9" s="8"/>
      <c r="CU9" s="62"/>
      <c r="CV9" s="64"/>
      <c r="CW9" s="8"/>
      <c r="CX9" s="62"/>
      <c r="CY9" s="65">
        <v>14649</v>
      </c>
      <c r="CZ9" s="66">
        <v>14619</v>
      </c>
      <c r="DA9" s="66">
        <v>4370.94</v>
      </c>
      <c r="DB9" s="66">
        <v>499.2</v>
      </c>
      <c r="DC9" s="65">
        <v>3797</v>
      </c>
      <c r="DD9" s="66">
        <v>3613</v>
      </c>
      <c r="DE9" s="68">
        <v>1228.1957</v>
      </c>
      <c r="DF9" s="66">
        <v>555.7949588198027</v>
      </c>
      <c r="DG9" s="65">
        <v>3763</v>
      </c>
      <c r="DH9" s="66">
        <v>3614</v>
      </c>
      <c r="DI9" s="66">
        <v>1460.732</v>
      </c>
      <c r="DJ9" s="66">
        <v>420</v>
      </c>
      <c r="DK9" s="66">
        <v>345</v>
      </c>
      <c r="DL9" s="66">
        <v>3194</v>
      </c>
      <c r="DM9" s="66">
        <v>282</v>
      </c>
      <c r="DN9" s="65">
        <v>293</v>
      </c>
      <c r="DO9" s="66">
        <v>295</v>
      </c>
      <c r="DP9" s="66">
        <v>201.305</v>
      </c>
      <c r="DQ9" s="66">
        <v>420</v>
      </c>
      <c r="DR9" s="66">
        <v>78.189135</v>
      </c>
      <c r="DS9" s="66">
        <v>43</v>
      </c>
      <c r="DT9" s="66">
        <v>20.42</v>
      </c>
      <c r="DU9" s="65">
        <v>5679</v>
      </c>
      <c r="DV9" s="66">
        <v>5616</v>
      </c>
      <c r="DW9" s="66">
        <v>191.723</v>
      </c>
      <c r="DX9" s="66">
        <v>3496</v>
      </c>
      <c r="DY9" s="66">
        <v>2120</v>
      </c>
      <c r="DZ9" s="65">
        <v>5793</v>
      </c>
      <c r="EA9" s="66">
        <v>5757</v>
      </c>
      <c r="EB9" s="66">
        <v>242.725</v>
      </c>
      <c r="EC9" s="19"/>
      <c r="ED9" s="70"/>
      <c r="EE9" s="19"/>
      <c r="EF9" s="19"/>
      <c r="EG9" s="19"/>
      <c r="EH9" s="19"/>
      <c r="EI9" s="19"/>
      <c r="EJ9" s="12">
        <v>430</v>
      </c>
      <c r="EK9" s="76">
        <v>739</v>
      </c>
      <c r="EL9" s="17">
        <f aca="true" t="shared" si="22" ref="EL9:EL17">EK9/EJ9</f>
        <v>1.7186046511627906</v>
      </c>
      <c r="EM9" s="12">
        <f aca="true" t="shared" si="23" ref="EM9:EM17">EK9*0.1</f>
        <v>73.9</v>
      </c>
      <c r="EN9" s="12">
        <f t="shared" si="12"/>
        <v>104</v>
      </c>
      <c r="EO9" s="76">
        <v>329</v>
      </c>
      <c r="EP9" s="17">
        <f aca="true" t="shared" si="24" ref="EP9:EP17">EO9/EN9</f>
        <v>3.1634615384615383</v>
      </c>
      <c r="EQ9" s="12">
        <v>95</v>
      </c>
      <c r="ER9" s="76">
        <v>329</v>
      </c>
      <c r="ES9" s="17">
        <f aca="true" t="shared" si="25" ref="ES9:ES17">ER9/EQ9</f>
        <v>3.463157894736842</v>
      </c>
      <c r="ET9" s="12">
        <v>6</v>
      </c>
      <c r="EU9" s="76">
        <v>6</v>
      </c>
      <c r="EV9" s="17">
        <f aca="true" t="shared" si="26" ref="EV9:EV17">EU9/ET9</f>
        <v>1</v>
      </c>
      <c r="EW9" s="12">
        <v>3</v>
      </c>
      <c r="EX9" s="76">
        <v>3</v>
      </c>
      <c r="EY9" s="17">
        <f aca="true" t="shared" si="27" ref="EY9:EY17">EX9/EW9</f>
        <v>1</v>
      </c>
      <c r="EZ9" s="26">
        <f t="shared" si="13"/>
        <v>39.721399999999996</v>
      </c>
      <c r="FA9" s="26">
        <v>30</v>
      </c>
      <c r="FB9" s="43">
        <v>51</v>
      </c>
      <c r="FC9" s="79">
        <v>28.9473</v>
      </c>
      <c r="FD9" s="26">
        <v>2</v>
      </c>
      <c r="FE9" s="43">
        <v>4</v>
      </c>
      <c r="FF9" s="43">
        <v>2.684</v>
      </c>
      <c r="FG9" s="26">
        <v>2</v>
      </c>
      <c r="FH9" s="43">
        <v>12</v>
      </c>
      <c r="FI9" s="79">
        <v>8.0901</v>
      </c>
      <c r="FJ9" s="12">
        <v>24</v>
      </c>
      <c r="FK9" s="12">
        <v>24</v>
      </c>
      <c r="FL9" s="17">
        <f aca="true" t="shared" si="28" ref="FL9:FL17">FK9/FJ9</f>
        <v>1</v>
      </c>
      <c r="FM9" s="12">
        <v>31</v>
      </c>
      <c r="FN9" s="8">
        <v>0</v>
      </c>
      <c r="FO9" s="17">
        <f aca="true" t="shared" si="29" ref="FO9:FO17">FN9/FM9</f>
        <v>0</v>
      </c>
      <c r="FP9" s="12">
        <v>1</v>
      </c>
      <c r="FQ9" s="8">
        <v>0</v>
      </c>
      <c r="FR9" s="17">
        <f aca="true" t="shared" si="30" ref="FR9:FR17">FQ9/FP9</f>
        <v>0</v>
      </c>
      <c r="FS9" s="16"/>
      <c r="FT9" s="16"/>
      <c r="FU9" s="16"/>
      <c r="FV9" s="16"/>
      <c r="FW9" s="83"/>
      <c r="FX9" s="16"/>
      <c r="FY9" s="12">
        <v>6</v>
      </c>
      <c r="FZ9" s="8">
        <v>6</v>
      </c>
      <c r="GA9" s="17">
        <f>FZ9/FY9</f>
        <v>1</v>
      </c>
      <c r="GB9" s="12"/>
      <c r="GC9" s="8">
        <v>21</v>
      </c>
      <c r="GD9" s="12"/>
      <c r="GE9" s="12">
        <v>200</v>
      </c>
      <c r="GF9" s="8">
        <v>120</v>
      </c>
      <c r="GG9" s="17">
        <f t="shared" si="6"/>
        <v>0.6</v>
      </c>
      <c r="GH9" s="12">
        <v>200</v>
      </c>
      <c r="GI9" s="8">
        <v>120</v>
      </c>
      <c r="GJ9" s="17">
        <f t="shared" si="7"/>
        <v>0.6</v>
      </c>
      <c r="GK9" s="14"/>
      <c r="GL9" s="14"/>
      <c r="GM9" s="14"/>
      <c r="GN9" s="12">
        <v>650</v>
      </c>
      <c r="GO9" s="8">
        <v>387</v>
      </c>
      <c r="GP9" s="17">
        <f t="shared" si="8"/>
        <v>0.5953846153846154</v>
      </c>
      <c r="GQ9" s="8">
        <v>218</v>
      </c>
      <c r="GR9" s="17">
        <f t="shared" si="9"/>
        <v>0.5633074935400517</v>
      </c>
    </row>
    <row r="10" spans="1:200" s="3" customFormat="1" ht="25.5" customHeight="1">
      <c r="A10" s="12" t="s">
        <v>179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7"/>
      <c r="P10" s="16"/>
      <c r="Q10" s="19"/>
      <c r="R10" s="25">
        <v>1.809</v>
      </c>
      <c r="S10" s="25">
        <v>1.809</v>
      </c>
      <c r="T10" s="26">
        <v>1.809</v>
      </c>
      <c r="U10" s="17">
        <f>T10/R10</f>
        <v>1</v>
      </c>
      <c r="V10" s="27">
        <v>12.5</v>
      </c>
      <c r="W10" s="25">
        <v>12.552</v>
      </c>
      <c r="X10" s="17">
        <f t="shared" si="10"/>
        <v>1.00416</v>
      </c>
      <c r="Y10" s="31"/>
      <c r="Z10" s="33"/>
      <c r="AA10" s="17"/>
      <c r="AB10" s="31">
        <v>2212</v>
      </c>
      <c r="AC10" s="31">
        <v>2212</v>
      </c>
      <c r="AD10" s="17">
        <f>AC10/AB10</f>
        <v>1</v>
      </c>
      <c r="AE10" s="12">
        <v>3</v>
      </c>
      <c r="AF10" s="12">
        <v>2364</v>
      </c>
      <c r="AG10" s="12">
        <v>20.22</v>
      </c>
      <c r="AH10" s="12">
        <v>0</v>
      </c>
      <c r="AI10" s="17">
        <v>0</v>
      </c>
      <c r="AJ10" s="12">
        <v>0</v>
      </c>
      <c r="AK10" s="17">
        <v>0</v>
      </c>
      <c r="AL10" s="12">
        <v>0</v>
      </c>
      <c r="AM10" s="17">
        <v>0</v>
      </c>
      <c r="AN10" s="12">
        <v>7800</v>
      </c>
      <c r="AO10" s="41">
        <v>1500</v>
      </c>
      <c r="AP10" s="40">
        <f t="shared" si="11"/>
        <v>0.19230769230769232</v>
      </c>
      <c r="AQ10" s="41">
        <v>4002</v>
      </c>
      <c r="AR10" s="41" t="s">
        <v>174</v>
      </c>
      <c r="AS10" s="42">
        <v>73.02</v>
      </c>
      <c r="AT10" s="41">
        <v>694</v>
      </c>
      <c r="AU10" s="41" t="s">
        <v>178</v>
      </c>
      <c r="AV10" s="42">
        <v>25</v>
      </c>
      <c r="AW10" s="39">
        <v>26</v>
      </c>
      <c r="AX10" s="8">
        <v>20</v>
      </c>
      <c r="AY10" s="17">
        <f t="shared" si="14"/>
        <v>0.7692307692307693</v>
      </c>
      <c r="AZ10" s="12">
        <v>30</v>
      </c>
      <c r="BA10" s="8">
        <v>25</v>
      </c>
      <c r="BB10" s="17">
        <f>BA10/AZ10</f>
        <v>0.8333333333333334</v>
      </c>
      <c r="BC10" s="39">
        <v>8</v>
      </c>
      <c r="BD10" s="41">
        <v>6</v>
      </c>
      <c r="BE10" s="17">
        <f t="shared" si="15"/>
        <v>0.75</v>
      </c>
      <c r="BF10" s="41"/>
      <c r="BG10" s="41"/>
      <c r="BH10" s="39"/>
      <c r="BI10" s="12">
        <v>210</v>
      </c>
      <c r="BJ10" s="51">
        <v>211</v>
      </c>
      <c r="BK10" s="17">
        <f t="shared" si="16"/>
        <v>1.0047619047619047</v>
      </c>
      <c r="BL10" s="12">
        <v>42</v>
      </c>
      <c r="BM10" s="8">
        <v>58</v>
      </c>
      <c r="BN10" s="12">
        <v>10</v>
      </c>
      <c r="BO10" s="12">
        <v>10</v>
      </c>
      <c r="BP10" s="12">
        <v>0</v>
      </c>
      <c r="BQ10" s="17">
        <f>BP10/BN10</f>
        <v>0</v>
      </c>
      <c r="BR10" s="12">
        <v>1400</v>
      </c>
      <c r="BS10" s="8">
        <v>650</v>
      </c>
      <c r="BT10" s="17">
        <f>BS10/BR10</f>
        <v>0.4642857142857143</v>
      </c>
      <c r="BU10" s="55">
        <v>2</v>
      </c>
      <c r="BV10" s="56">
        <v>1</v>
      </c>
      <c r="BW10" s="17">
        <f t="shared" si="17"/>
        <v>0.5</v>
      </c>
      <c r="BX10" s="39">
        <v>100</v>
      </c>
      <c r="BY10" s="57">
        <v>80</v>
      </c>
      <c r="BZ10" s="17">
        <f t="shared" si="18"/>
        <v>0.8</v>
      </c>
      <c r="CA10" s="54">
        <v>72</v>
      </c>
      <c r="CB10" s="53">
        <v>66</v>
      </c>
      <c r="CC10" s="17">
        <f t="shared" si="19"/>
        <v>0.9166666666666666</v>
      </c>
      <c r="CD10" s="54">
        <v>1000</v>
      </c>
      <c r="CE10" s="53">
        <v>848</v>
      </c>
      <c r="CF10" s="17">
        <f t="shared" si="20"/>
        <v>0.848</v>
      </c>
      <c r="CG10" s="54">
        <v>500</v>
      </c>
      <c r="CH10" s="53">
        <v>310</v>
      </c>
      <c r="CI10" s="17">
        <f t="shared" si="21"/>
        <v>0.62</v>
      </c>
      <c r="CJ10" s="16"/>
      <c r="CK10" s="16"/>
      <c r="CL10" s="60"/>
      <c r="CM10" s="14"/>
      <c r="CN10" s="14"/>
      <c r="CO10" s="14"/>
      <c r="CP10" s="14"/>
      <c r="CQ10" s="14"/>
      <c r="CR10" s="14"/>
      <c r="CS10" s="39">
        <v>170</v>
      </c>
      <c r="CT10" s="8">
        <v>54</v>
      </c>
      <c r="CU10" s="17">
        <f>CT10/CS10</f>
        <v>0.3176470588235294</v>
      </c>
      <c r="CV10" s="39">
        <v>170</v>
      </c>
      <c r="CW10" s="8">
        <v>54</v>
      </c>
      <c r="CX10" s="17">
        <f>CW10/CV10</f>
        <v>0.3176470588235294</v>
      </c>
      <c r="CY10" s="65">
        <v>3723</v>
      </c>
      <c r="CZ10" s="66">
        <v>3620</v>
      </c>
      <c r="DA10" s="66">
        <v>1096.22</v>
      </c>
      <c r="DB10" s="66">
        <v>503.1</v>
      </c>
      <c r="DC10" s="65">
        <v>1065</v>
      </c>
      <c r="DD10" s="66">
        <v>1025</v>
      </c>
      <c r="DE10" s="66">
        <v>406.91859999999997</v>
      </c>
      <c r="DF10" s="66">
        <v>653.4745463304962</v>
      </c>
      <c r="DG10" s="65">
        <v>771</v>
      </c>
      <c r="DH10" s="66">
        <v>724</v>
      </c>
      <c r="DI10" s="66">
        <v>302.8910000000001</v>
      </c>
      <c r="DJ10" s="66">
        <v>102</v>
      </c>
      <c r="DK10" s="66">
        <v>48</v>
      </c>
      <c r="DL10" s="66">
        <v>622</v>
      </c>
      <c r="DM10" s="66">
        <v>44</v>
      </c>
      <c r="DN10" s="65">
        <v>44</v>
      </c>
      <c r="DO10" s="66">
        <v>51</v>
      </c>
      <c r="DP10" s="66">
        <v>31.01</v>
      </c>
      <c r="DQ10" s="66">
        <v>52</v>
      </c>
      <c r="DR10" s="66">
        <v>19.57</v>
      </c>
      <c r="DS10" s="66">
        <v>1</v>
      </c>
      <c r="DT10" s="66">
        <v>0.2</v>
      </c>
      <c r="DU10" s="65">
        <v>1686</v>
      </c>
      <c r="DV10" s="66">
        <v>1729</v>
      </c>
      <c r="DW10" s="66">
        <v>68</v>
      </c>
      <c r="DX10" s="66">
        <v>1181</v>
      </c>
      <c r="DY10" s="66">
        <v>548</v>
      </c>
      <c r="DZ10" s="65">
        <v>1636</v>
      </c>
      <c r="EA10" s="66">
        <v>1651</v>
      </c>
      <c r="EB10" s="66">
        <v>69.5</v>
      </c>
      <c r="EC10" s="19"/>
      <c r="ED10" s="70"/>
      <c r="EE10" s="19"/>
      <c r="EF10" s="19"/>
      <c r="EG10" s="19"/>
      <c r="EH10" s="19"/>
      <c r="EI10" s="19"/>
      <c r="EJ10" s="12">
        <v>282</v>
      </c>
      <c r="EK10" s="76">
        <v>20</v>
      </c>
      <c r="EL10" s="17">
        <f t="shared" si="22"/>
        <v>0.07092198581560284</v>
      </c>
      <c r="EM10" s="12">
        <f t="shared" si="23"/>
        <v>2</v>
      </c>
      <c r="EN10" s="12">
        <f t="shared" si="12"/>
        <v>37</v>
      </c>
      <c r="EO10" s="76">
        <v>68</v>
      </c>
      <c r="EP10" s="17">
        <f t="shared" si="24"/>
        <v>1.837837837837838</v>
      </c>
      <c r="EQ10" s="12">
        <v>32</v>
      </c>
      <c r="ER10" s="76">
        <v>68</v>
      </c>
      <c r="ES10" s="17">
        <f t="shared" si="25"/>
        <v>2.125</v>
      </c>
      <c r="ET10" s="12">
        <v>2</v>
      </c>
      <c r="EU10" s="76">
        <v>2</v>
      </c>
      <c r="EV10" s="17">
        <f t="shared" si="26"/>
        <v>1</v>
      </c>
      <c r="EW10" s="12">
        <v>3</v>
      </c>
      <c r="EX10" s="76">
        <v>3</v>
      </c>
      <c r="EY10" s="17">
        <f t="shared" si="27"/>
        <v>1</v>
      </c>
      <c r="EZ10" s="26">
        <f t="shared" si="13"/>
        <v>13.830599999999999</v>
      </c>
      <c r="FA10" s="26">
        <v>15</v>
      </c>
      <c r="FB10" s="43">
        <v>13</v>
      </c>
      <c r="FC10" s="43">
        <v>8.79</v>
      </c>
      <c r="FD10" s="26">
        <v>1</v>
      </c>
      <c r="FE10" s="43">
        <v>1</v>
      </c>
      <c r="FF10" s="43">
        <v>0.671</v>
      </c>
      <c r="FG10" s="26">
        <v>1</v>
      </c>
      <c r="FH10" s="43">
        <v>4</v>
      </c>
      <c r="FI10" s="43">
        <v>4.3696</v>
      </c>
      <c r="FJ10" s="12">
        <v>15</v>
      </c>
      <c r="FK10" s="12">
        <v>15</v>
      </c>
      <c r="FL10" s="17">
        <f t="shared" si="28"/>
        <v>1</v>
      </c>
      <c r="FM10" s="12">
        <v>7</v>
      </c>
      <c r="FN10" s="8">
        <v>7</v>
      </c>
      <c r="FO10" s="17">
        <f t="shared" si="29"/>
        <v>1</v>
      </c>
      <c r="FP10" s="12">
        <v>1</v>
      </c>
      <c r="FQ10" s="8">
        <v>0</v>
      </c>
      <c r="FR10" s="17">
        <f t="shared" si="30"/>
        <v>0</v>
      </c>
      <c r="FS10" s="16"/>
      <c r="FT10" s="16"/>
      <c r="FU10" s="16"/>
      <c r="FV10" s="12">
        <v>1</v>
      </c>
      <c r="FW10" s="8">
        <v>1</v>
      </c>
      <c r="FX10" s="17">
        <f>FW10/FV10</f>
        <v>1</v>
      </c>
      <c r="FY10" s="12">
        <v>4</v>
      </c>
      <c r="FZ10" s="8">
        <v>3</v>
      </c>
      <c r="GA10" s="17">
        <f>FZ10/FY10</f>
        <v>0.75</v>
      </c>
      <c r="GB10" s="12"/>
      <c r="GC10" s="8">
        <v>3</v>
      </c>
      <c r="GD10" s="12"/>
      <c r="GE10" s="12"/>
      <c r="GF10" s="8"/>
      <c r="GG10" s="17"/>
      <c r="GH10" s="12"/>
      <c r="GI10" s="8">
        <v>0</v>
      </c>
      <c r="GJ10" s="17"/>
      <c r="GK10" s="14"/>
      <c r="GL10" s="14"/>
      <c r="GM10" s="14"/>
      <c r="GN10" s="12">
        <v>270</v>
      </c>
      <c r="GO10" s="8">
        <v>102</v>
      </c>
      <c r="GP10" s="17">
        <f t="shared" si="8"/>
        <v>0.37777777777777777</v>
      </c>
      <c r="GQ10" s="8">
        <v>82</v>
      </c>
      <c r="GR10" s="17">
        <f t="shared" si="9"/>
        <v>0.803921568627451</v>
      </c>
    </row>
    <row r="11" spans="1:200" s="3" customFormat="1" ht="25.5" customHeight="1">
      <c r="A11" s="12" t="s">
        <v>180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7"/>
      <c r="P11" s="16"/>
      <c r="Q11" s="19"/>
      <c r="R11" s="25"/>
      <c r="S11" s="26"/>
      <c r="T11" s="26"/>
      <c r="U11" s="17"/>
      <c r="V11" s="27">
        <v>13</v>
      </c>
      <c r="W11" s="26">
        <v>8.4</v>
      </c>
      <c r="X11" s="17">
        <f t="shared" si="10"/>
        <v>0.6461538461538462</v>
      </c>
      <c r="Y11" s="31">
        <v>1500</v>
      </c>
      <c r="Z11" s="33">
        <v>994</v>
      </c>
      <c r="AA11" s="17">
        <f>Z11/Y11</f>
        <v>0.6626666666666666</v>
      </c>
      <c r="AB11" s="31">
        <v>1275</v>
      </c>
      <c r="AC11" s="31">
        <v>1275</v>
      </c>
      <c r="AD11" s="17">
        <f>AC11/AB11</f>
        <v>1</v>
      </c>
      <c r="AE11" s="12">
        <v>24</v>
      </c>
      <c r="AF11" s="12">
        <v>5645</v>
      </c>
      <c r="AG11" s="12">
        <v>53.21</v>
      </c>
      <c r="AH11" s="12">
        <v>0</v>
      </c>
      <c r="AI11" s="17">
        <v>0</v>
      </c>
      <c r="AJ11" s="12">
        <v>0</v>
      </c>
      <c r="AK11" s="17">
        <v>0</v>
      </c>
      <c r="AL11" s="12">
        <v>0</v>
      </c>
      <c r="AM11" s="17">
        <v>0</v>
      </c>
      <c r="AN11" s="12">
        <v>18403</v>
      </c>
      <c r="AO11" s="41">
        <v>7000</v>
      </c>
      <c r="AP11" s="40">
        <f t="shared" si="11"/>
        <v>0.3803727653100038</v>
      </c>
      <c r="AQ11" s="41">
        <v>15821</v>
      </c>
      <c r="AR11" s="41" t="s">
        <v>174</v>
      </c>
      <c r="AS11" s="42">
        <v>294.2</v>
      </c>
      <c r="AT11" s="41">
        <v>2397</v>
      </c>
      <c r="AU11" s="41" t="s">
        <v>178</v>
      </c>
      <c r="AV11" s="42">
        <v>73.3</v>
      </c>
      <c r="AW11" s="39">
        <v>60</v>
      </c>
      <c r="AX11" s="8">
        <v>35</v>
      </c>
      <c r="AY11" s="17">
        <f t="shared" si="14"/>
        <v>0.5833333333333334</v>
      </c>
      <c r="AZ11" s="12">
        <v>40</v>
      </c>
      <c r="BA11" s="8">
        <v>23</v>
      </c>
      <c r="BB11" s="17">
        <f>BA11/AZ11</f>
        <v>0.575</v>
      </c>
      <c r="BC11" s="39"/>
      <c r="BD11" s="41"/>
      <c r="BE11" s="17"/>
      <c r="BF11" s="41">
        <v>1</v>
      </c>
      <c r="BG11" s="41">
        <v>1</v>
      </c>
      <c r="BH11" s="17">
        <f>BG11/BF11</f>
        <v>1</v>
      </c>
      <c r="BI11" s="12">
        <v>1002</v>
      </c>
      <c r="BJ11" s="51">
        <v>794</v>
      </c>
      <c r="BK11" s="17">
        <f t="shared" si="16"/>
        <v>0.7924151696606786</v>
      </c>
      <c r="BL11" s="12">
        <v>144</v>
      </c>
      <c r="BM11" s="8">
        <v>168</v>
      </c>
      <c r="BN11" s="12"/>
      <c r="BO11" s="12" t="s">
        <v>181</v>
      </c>
      <c r="BP11" s="12" t="s">
        <v>181</v>
      </c>
      <c r="BQ11" s="12"/>
      <c r="BR11" s="12"/>
      <c r="BS11" s="8" t="s">
        <v>181</v>
      </c>
      <c r="BT11" s="12"/>
      <c r="BU11" s="55">
        <v>2</v>
      </c>
      <c r="BV11" s="56">
        <v>1</v>
      </c>
      <c r="BW11" s="17">
        <f t="shared" si="17"/>
        <v>0.5</v>
      </c>
      <c r="BX11" s="39">
        <v>130</v>
      </c>
      <c r="BY11" s="57">
        <v>65</v>
      </c>
      <c r="BZ11" s="17">
        <f t="shared" si="18"/>
        <v>0.5</v>
      </c>
      <c r="CA11" s="54">
        <v>72</v>
      </c>
      <c r="CB11" s="53">
        <v>51</v>
      </c>
      <c r="CC11" s="17">
        <f t="shared" si="19"/>
        <v>0.7083333333333334</v>
      </c>
      <c r="CD11" s="54">
        <v>1000</v>
      </c>
      <c r="CE11" s="53">
        <v>369</v>
      </c>
      <c r="CF11" s="17">
        <f t="shared" si="20"/>
        <v>0.369</v>
      </c>
      <c r="CG11" s="54">
        <v>500</v>
      </c>
      <c r="CH11" s="53">
        <v>160</v>
      </c>
      <c r="CI11" s="17">
        <f t="shared" si="21"/>
        <v>0.32</v>
      </c>
      <c r="CJ11" s="16"/>
      <c r="CK11" s="16"/>
      <c r="CL11" s="60"/>
      <c r="CM11" s="14"/>
      <c r="CN11" s="14"/>
      <c r="CO11" s="14"/>
      <c r="CP11" s="14"/>
      <c r="CQ11" s="14"/>
      <c r="CR11" s="14"/>
      <c r="CS11" s="39">
        <v>100</v>
      </c>
      <c r="CT11" s="8">
        <v>29</v>
      </c>
      <c r="CU11" s="17">
        <f aca="true" t="shared" si="31" ref="CU11:CU16">CT11/CS11</f>
        <v>0.29</v>
      </c>
      <c r="CV11" s="39">
        <v>100</v>
      </c>
      <c r="CW11" s="8">
        <v>30</v>
      </c>
      <c r="CX11" s="17">
        <f aca="true" t="shared" si="32" ref="CX11:CX16">CW11/CV11</f>
        <v>0.3</v>
      </c>
      <c r="CY11" s="65">
        <v>2375</v>
      </c>
      <c r="CZ11" s="66">
        <v>2406</v>
      </c>
      <c r="DA11" s="66">
        <v>726.5968</v>
      </c>
      <c r="DB11" s="66">
        <v>508.2</v>
      </c>
      <c r="DC11" s="65">
        <v>5246</v>
      </c>
      <c r="DD11" s="66">
        <v>5108</v>
      </c>
      <c r="DE11" s="66">
        <v>1922.1076000000003</v>
      </c>
      <c r="DF11" s="66">
        <v>622.8273873173262</v>
      </c>
      <c r="DG11" s="65">
        <v>537</v>
      </c>
      <c r="DH11" s="66">
        <v>520</v>
      </c>
      <c r="DI11" s="66">
        <v>238.466</v>
      </c>
      <c r="DJ11" s="66">
        <v>87</v>
      </c>
      <c r="DK11" s="66">
        <v>41</v>
      </c>
      <c r="DL11" s="66">
        <v>433</v>
      </c>
      <c r="DM11" s="66">
        <v>33</v>
      </c>
      <c r="DN11" s="65">
        <v>49</v>
      </c>
      <c r="DO11" s="66">
        <v>51</v>
      </c>
      <c r="DP11" s="66">
        <v>33.21</v>
      </c>
      <c r="DQ11" s="66">
        <v>76</v>
      </c>
      <c r="DR11" s="66">
        <v>25.492</v>
      </c>
      <c r="DS11" s="66">
        <v>0</v>
      </c>
      <c r="DT11" s="66">
        <v>0</v>
      </c>
      <c r="DU11" s="65">
        <v>2596</v>
      </c>
      <c r="DV11" s="66">
        <v>2680</v>
      </c>
      <c r="DW11" s="66">
        <v>106.1</v>
      </c>
      <c r="DX11" s="66">
        <v>1970</v>
      </c>
      <c r="DY11" s="66">
        <v>710</v>
      </c>
      <c r="DZ11" s="65">
        <v>4994</v>
      </c>
      <c r="EA11" s="66">
        <v>4984</v>
      </c>
      <c r="EB11" s="66">
        <v>209.7</v>
      </c>
      <c r="EC11" s="19"/>
      <c r="ED11" s="70"/>
      <c r="EE11" s="19"/>
      <c r="EF11" s="19"/>
      <c r="EG11" s="19"/>
      <c r="EH11" s="19"/>
      <c r="EI11" s="19"/>
      <c r="EJ11" s="12">
        <v>638</v>
      </c>
      <c r="EK11" s="76">
        <v>711</v>
      </c>
      <c r="EL11" s="17">
        <f t="shared" si="22"/>
        <v>1.1144200626959249</v>
      </c>
      <c r="EM11" s="12">
        <f t="shared" si="23"/>
        <v>71.10000000000001</v>
      </c>
      <c r="EN11" s="12">
        <f t="shared" si="12"/>
        <v>92</v>
      </c>
      <c r="EO11" s="76">
        <v>261</v>
      </c>
      <c r="EP11" s="17">
        <f t="shared" si="24"/>
        <v>2.8369565217391304</v>
      </c>
      <c r="EQ11" s="12">
        <v>81</v>
      </c>
      <c r="ER11" s="76">
        <v>261</v>
      </c>
      <c r="ES11" s="17">
        <f t="shared" si="25"/>
        <v>3.2222222222222223</v>
      </c>
      <c r="ET11" s="12">
        <v>6</v>
      </c>
      <c r="EU11" s="76">
        <v>6</v>
      </c>
      <c r="EV11" s="17">
        <f t="shared" si="26"/>
        <v>1</v>
      </c>
      <c r="EW11" s="12">
        <v>5</v>
      </c>
      <c r="EX11" s="76">
        <v>5</v>
      </c>
      <c r="EY11" s="17">
        <f t="shared" si="27"/>
        <v>1</v>
      </c>
      <c r="EZ11" s="26">
        <f t="shared" si="13"/>
        <v>18.11</v>
      </c>
      <c r="FA11" s="26">
        <v>15</v>
      </c>
      <c r="FB11" s="43">
        <v>10</v>
      </c>
      <c r="FC11" s="43">
        <v>9.11</v>
      </c>
      <c r="FD11" s="26">
        <v>1</v>
      </c>
      <c r="FE11" s="43">
        <v>0</v>
      </c>
      <c r="FF11" s="43">
        <v>0</v>
      </c>
      <c r="FG11" s="26">
        <v>1</v>
      </c>
      <c r="FH11" s="43">
        <v>5</v>
      </c>
      <c r="FI11" s="43">
        <v>9</v>
      </c>
      <c r="FJ11" s="12">
        <v>42</v>
      </c>
      <c r="FK11" s="12">
        <v>42</v>
      </c>
      <c r="FL11" s="17">
        <f t="shared" si="28"/>
        <v>1</v>
      </c>
      <c r="FM11" s="12">
        <v>34</v>
      </c>
      <c r="FN11" s="8">
        <v>0</v>
      </c>
      <c r="FO11" s="17">
        <f t="shared" si="29"/>
        <v>0</v>
      </c>
      <c r="FP11" s="12">
        <v>3</v>
      </c>
      <c r="FQ11" s="8">
        <v>1</v>
      </c>
      <c r="FR11" s="17">
        <f t="shared" si="30"/>
        <v>0.3333333333333333</v>
      </c>
      <c r="FS11" s="16"/>
      <c r="FT11" s="16"/>
      <c r="FU11" s="16"/>
      <c r="FV11" s="12">
        <v>4</v>
      </c>
      <c r="FW11" s="8">
        <v>3</v>
      </c>
      <c r="FX11" s="17">
        <f aca="true" t="shared" si="33" ref="FX11:FX17">FW11/FV11</f>
        <v>0.75</v>
      </c>
      <c r="FY11" s="12">
        <v>18</v>
      </c>
      <c r="FZ11" s="8">
        <v>11</v>
      </c>
      <c r="GA11" s="17">
        <f aca="true" t="shared" si="34" ref="GA11:GA17">FZ11/FY11</f>
        <v>0.6111111111111112</v>
      </c>
      <c r="GB11" s="12">
        <v>1</v>
      </c>
      <c r="GC11" s="8">
        <v>1</v>
      </c>
      <c r="GD11" s="17">
        <f>GC11/GB11</f>
        <v>1</v>
      </c>
      <c r="GE11" s="12">
        <v>20</v>
      </c>
      <c r="GF11" s="8">
        <v>20</v>
      </c>
      <c r="GG11" s="17">
        <f t="shared" si="6"/>
        <v>1</v>
      </c>
      <c r="GH11" s="12">
        <v>20</v>
      </c>
      <c r="GI11" s="8">
        <v>20</v>
      </c>
      <c r="GJ11" s="17">
        <f t="shared" si="7"/>
        <v>1</v>
      </c>
      <c r="GK11" s="14"/>
      <c r="GL11" s="14"/>
      <c r="GM11" s="14"/>
      <c r="GN11" s="12">
        <v>380</v>
      </c>
      <c r="GO11" s="8">
        <v>190</v>
      </c>
      <c r="GP11" s="17">
        <f t="shared" si="8"/>
        <v>0.5</v>
      </c>
      <c r="GQ11" s="8">
        <v>115</v>
      </c>
      <c r="GR11" s="17">
        <f t="shared" si="9"/>
        <v>0.6052631578947368</v>
      </c>
    </row>
    <row r="12" spans="1:200" s="3" customFormat="1" ht="25.5" customHeight="1">
      <c r="A12" s="12" t="s">
        <v>182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7"/>
      <c r="P12" s="16"/>
      <c r="Q12" s="19"/>
      <c r="R12" s="25"/>
      <c r="S12" s="26"/>
      <c r="T12" s="26"/>
      <c r="U12" s="17"/>
      <c r="V12" s="27">
        <v>14</v>
      </c>
      <c r="W12" s="26">
        <v>14</v>
      </c>
      <c r="X12" s="17">
        <f t="shared" si="10"/>
        <v>1</v>
      </c>
      <c r="Y12" s="32"/>
      <c r="Z12" s="33"/>
      <c r="AA12" s="17"/>
      <c r="AB12" s="32"/>
      <c r="AC12" s="32"/>
      <c r="AD12" s="17"/>
      <c r="AE12" s="12">
        <v>56</v>
      </c>
      <c r="AF12" s="12">
        <v>10302</v>
      </c>
      <c r="AG12" s="12">
        <v>81.69</v>
      </c>
      <c r="AH12" s="12">
        <v>0</v>
      </c>
      <c r="AI12" s="17">
        <v>0</v>
      </c>
      <c r="AJ12" s="12">
        <v>0</v>
      </c>
      <c r="AK12" s="17">
        <v>0</v>
      </c>
      <c r="AL12" s="12">
        <v>0</v>
      </c>
      <c r="AM12" s="17">
        <v>0</v>
      </c>
      <c r="AN12" s="12">
        <v>24185</v>
      </c>
      <c r="AO12" s="41">
        <v>600</v>
      </c>
      <c r="AP12" s="40">
        <f t="shared" si="11"/>
        <v>0.024808765763903246</v>
      </c>
      <c r="AQ12" s="41">
        <v>11487</v>
      </c>
      <c r="AR12" s="41" t="s">
        <v>174</v>
      </c>
      <c r="AS12" s="42">
        <v>206.8</v>
      </c>
      <c r="AT12" s="41">
        <v>1639</v>
      </c>
      <c r="AU12" s="41" t="s">
        <v>178</v>
      </c>
      <c r="AV12" s="42">
        <v>39.34</v>
      </c>
      <c r="AW12" s="39">
        <v>25</v>
      </c>
      <c r="AX12" s="8">
        <v>20</v>
      </c>
      <c r="AY12" s="17">
        <f t="shared" si="14"/>
        <v>0.8</v>
      </c>
      <c r="AZ12" s="12"/>
      <c r="BA12" s="8"/>
      <c r="BB12" s="17"/>
      <c r="BC12" s="39">
        <v>13</v>
      </c>
      <c r="BD12" s="41">
        <v>10</v>
      </c>
      <c r="BE12" s="17">
        <f t="shared" si="15"/>
        <v>0.7692307692307693</v>
      </c>
      <c r="BF12" s="41">
        <v>1</v>
      </c>
      <c r="BG12" s="41">
        <v>1</v>
      </c>
      <c r="BH12" s="17">
        <f>BG12/BF12</f>
        <v>1</v>
      </c>
      <c r="BI12" s="12">
        <v>333</v>
      </c>
      <c r="BJ12" s="51">
        <v>362</v>
      </c>
      <c r="BK12" s="17">
        <f t="shared" si="16"/>
        <v>1.087087087087087</v>
      </c>
      <c r="BL12" s="12">
        <v>62</v>
      </c>
      <c r="BM12" s="8">
        <v>82</v>
      </c>
      <c r="BN12" s="12"/>
      <c r="BO12" s="12" t="s">
        <v>181</v>
      </c>
      <c r="BP12" s="12" t="s">
        <v>181</v>
      </c>
      <c r="BQ12" s="12"/>
      <c r="BR12" s="12"/>
      <c r="BS12" s="8" t="s">
        <v>181</v>
      </c>
      <c r="BT12" s="12"/>
      <c r="BU12" s="55">
        <v>2</v>
      </c>
      <c r="BV12" s="56">
        <v>1</v>
      </c>
      <c r="BW12" s="17">
        <f t="shared" si="17"/>
        <v>0.5</v>
      </c>
      <c r="BX12" s="39">
        <v>100</v>
      </c>
      <c r="BY12" s="57">
        <v>44</v>
      </c>
      <c r="BZ12" s="17">
        <f t="shared" si="18"/>
        <v>0.44</v>
      </c>
      <c r="CA12" s="54">
        <v>72</v>
      </c>
      <c r="CB12" s="53">
        <v>55</v>
      </c>
      <c r="CC12" s="17">
        <f t="shared" si="19"/>
        <v>0.7638888888888888</v>
      </c>
      <c r="CD12" s="54">
        <v>400</v>
      </c>
      <c r="CE12" s="53">
        <v>364</v>
      </c>
      <c r="CF12" s="17">
        <f t="shared" si="20"/>
        <v>0.91</v>
      </c>
      <c r="CG12" s="54">
        <v>300</v>
      </c>
      <c r="CH12" s="53">
        <v>263</v>
      </c>
      <c r="CI12" s="17">
        <f t="shared" si="21"/>
        <v>0.8766666666666667</v>
      </c>
      <c r="CJ12" s="16"/>
      <c r="CK12" s="16"/>
      <c r="CL12" s="60"/>
      <c r="CM12" s="14"/>
      <c r="CN12" s="14"/>
      <c r="CO12" s="14"/>
      <c r="CP12" s="14"/>
      <c r="CQ12" s="14"/>
      <c r="CR12" s="14"/>
      <c r="CS12" s="39">
        <v>555</v>
      </c>
      <c r="CT12" s="8">
        <v>475</v>
      </c>
      <c r="CU12" s="17">
        <f t="shared" si="31"/>
        <v>0.8558558558558559</v>
      </c>
      <c r="CV12" s="39">
        <v>555</v>
      </c>
      <c r="CW12" s="8">
        <v>510</v>
      </c>
      <c r="CX12" s="17">
        <f t="shared" si="32"/>
        <v>0.918918918918919</v>
      </c>
      <c r="CY12" s="65">
        <v>3325</v>
      </c>
      <c r="CZ12" s="66">
        <v>3103</v>
      </c>
      <c r="DA12" s="66">
        <v>971.072</v>
      </c>
      <c r="DB12" s="66">
        <v>508.8</v>
      </c>
      <c r="DC12" s="65">
        <v>3126</v>
      </c>
      <c r="DD12" s="66">
        <v>2916</v>
      </c>
      <c r="DE12" s="66">
        <v>1002.1157</v>
      </c>
      <c r="DF12" s="66">
        <v>564.8586325460797</v>
      </c>
      <c r="DG12" s="65">
        <v>589</v>
      </c>
      <c r="DH12" s="66">
        <v>573</v>
      </c>
      <c r="DI12" s="66">
        <v>252.17399999999998</v>
      </c>
      <c r="DJ12" s="66">
        <v>109</v>
      </c>
      <c r="DK12" s="66">
        <v>79</v>
      </c>
      <c r="DL12" s="66">
        <v>464</v>
      </c>
      <c r="DM12" s="66">
        <v>60</v>
      </c>
      <c r="DN12" s="65">
        <v>37</v>
      </c>
      <c r="DO12" s="66">
        <v>38</v>
      </c>
      <c r="DP12" s="66">
        <v>24.64</v>
      </c>
      <c r="DQ12" s="66">
        <v>42</v>
      </c>
      <c r="DR12" s="66">
        <v>12.7181</v>
      </c>
      <c r="DS12" s="66">
        <v>0</v>
      </c>
      <c r="DT12" s="66">
        <v>0</v>
      </c>
      <c r="DU12" s="65">
        <v>2384</v>
      </c>
      <c r="DV12" s="66">
        <v>2325</v>
      </c>
      <c r="DW12" s="66">
        <v>95.7</v>
      </c>
      <c r="DX12" s="66">
        <v>1892</v>
      </c>
      <c r="DY12" s="66">
        <v>433</v>
      </c>
      <c r="DZ12" s="65">
        <v>4535</v>
      </c>
      <c r="EA12" s="66">
        <v>4524</v>
      </c>
      <c r="EB12" s="66">
        <v>191.1</v>
      </c>
      <c r="EC12" s="19"/>
      <c r="ED12" s="70"/>
      <c r="EE12" s="19"/>
      <c r="EF12" s="19"/>
      <c r="EG12" s="19"/>
      <c r="EH12" s="19"/>
      <c r="EI12" s="19"/>
      <c r="EJ12" s="12">
        <v>462</v>
      </c>
      <c r="EK12" s="76">
        <v>648</v>
      </c>
      <c r="EL12" s="17">
        <f t="shared" si="22"/>
        <v>1.4025974025974026</v>
      </c>
      <c r="EM12" s="12">
        <f t="shared" si="23"/>
        <v>64.8</v>
      </c>
      <c r="EN12" s="12">
        <f t="shared" si="12"/>
        <v>74</v>
      </c>
      <c r="EO12" s="76">
        <v>166</v>
      </c>
      <c r="EP12" s="17">
        <f t="shared" si="24"/>
        <v>2.2432432432432434</v>
      </c>
      <c r="EQ12" s="12">
        <v>66</v>
      </c>
      <c r="ER12" s="76">
        <v>146</v>
      </c>
      <c r="ES12" s="17">
        <f t="shared" si="25"/>
        <v>2.212121212121212</v>
      </c>
      <c r="ET12" s="12">
        <v>4</v>
      </c>
      <c r="EU12" s="76">
        <v>4</v>
      </c>
      <c r="EV12" s="17">
        <f t="shared" si="26"/>
        <v>1</v>
      </c>
      <c r="EW12" s="12">
        <v>4</v>
      </c>
      <c r="EX12" s="76">
        <v>4</v>
      </c>
      <c r="EY12" s="17">
        <f t="shared" si="27"/>
        <v>1</v>
      </c>
      <c r="EZ12" s="26">
        <f t="shared" si="13"/>
        <v>16.149700000000003</v>
      </c>
      <c r="FA12" s="26">
        <v>15</v>
      </c>
      <c r="FB12" s="43">
        <v>19</v>
      </c>
      <c r="FC12" s="43">
        <v>10.3617</v>
      </c>
      <c r="FD12" s="26">
        <v>1</v>
      </c>
      <c r="FE12" s="43">
        <v>3</v>
      </c>
      <c r="FF12" s="43">
        <v>2.013</v>
      </c>
      <c r="FG12" s="26">
        <v>1</v>
      </c>
      <c r="FH12" s="43">
        <v>4</v>
      </c>
      <c r="FI12" s="43">
        <v>3.775</v>
      </c>
      <c r="FJ12" s="12">
        <v>22</v>
      </c>
      <c r="FK12" s="12">
        <v>22</v>
      </c>
      <c r="FL12" s="17">
        <f t="shared" si="28"/>
        <v>1</v>
      </c>
      <c r="FM12" s="12">
        <v>13</v>
      </c>
      <c r="FN12" s="8">
        <v>13</v>
      </c>
      <c r="FO12" s="17">
        <f t="shared" si="29"/>
        <v>1</v>
      </c>
      <c r="FP12" s="12"/>
      <c r="FQ12" s="8"/>
      <c r="FR12" s="17"/>
      <c r="FS12" s="16"/>
      <c r="FT12" s="16"/>
      <c r="FU12" s="16"/>
      <c r="FV12" s="12">
        <v>4</v>
      </c>
      <c r="FW12" s="8">
        <v>2</v>
      </c>
      <c r="FX12" s="17">
        <f t="shared" si="33"/>
        <v>0.5</v>
      </c>
      <c r="FY12" s="12">
        <v>7</v>
      </c>
      <c r="FZ12" s="8">
        <v>6</v>
      </c>
      <c r="GA12" s="17">
        <f t="shared" si="34"/>
        <v>0.8571428571428571</v>
      </c>
      <c r="GB12" s="12"/>
      <c r="GC12" s="8">
        <v>7</v>
      </c>
      <c r="GD12" s="12"/>
      <c r="GE12" s="12">
        <v>20</v>
      </c>
      <c r="GF12" s="8">
        <v>20</v>
      </c>
      <c r="GG12" s="17">
        <f t="shared" si="6"/>
        <v>1</v>
      </c>
      <c r="GH12" s="12">
        <v>20</v>
      </c>
      <c r="GI12" s="8">
        <v>20</v>
      </c>
      <c r="GJ12" s="17">
        <f t="shared" si="7"/>
        <v>1</v>
      </c>
      <c r="GK12" s="14"/>
      <c r="GL12" s="14"/>
      <c r="GM12" s="14"/>
      <c r="GN12" s="12">
        <v>350</v>
      </c>
      <c r="GO12" s="8">
        <v>194</v>
      </c>
      <c r="GP12" s="17">
        <f t="shared" si="8"/>
        <v>0.5542857142857143</v>
      </c>
      <c r="GQ12" s="8">
        <v>125</v>
      </c>
      <c r="GR12" s="17">
        <f t="shared" si="9"/>
        <v>0.6443298969072165</v>
      </c>
    </row>
    <row r="13" spans="1:200" s="3" customFormat="1" ht="25.5" customHeight="1">
      <c r="A13" s="12" t="s">
        <v>183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7"/>
      <c r="P13" s="16"/>
      <c r="Q13" s="19"/>
      <c r="R13" s="25"/>
      <c r="S13" s="26"/>
      <c r="T13" s="26"/>
      <c r="U13" s="17"/>
      <c r="V13" s="27">
        <v>4</v>
      </c>
      <c r="W13" s="26">
        <v>4</v>
      </c>
      <c r="X13" s="17">
        <f t="shared" si="10"/>
        <v>1</v>
      </c>
      <c r="Y13" s="32"/>
      <c r="Z13" s="33"/>
      <c r="AA13" s="17"/>
      <c r="AB13" s="32"/>
      <c r="AC13" s="32"/>
      <c r="AD13" s="17"/>
      <c r="AE13" s="12">
        <v>4</v>
      </c>
      <c r="AF13" s="12">
        <v>641</v>
      </c>
      <c r="AG13" s="12">
        <v>3.86</v>
      </c>
      <c r="AH13" s="12">
        <v>0</v>
      </c>
      <c r="AI13" s="17">
        <v>0</v>
      </c>
      <c r="AJ13" s="12">
        <v>0</v>
      </c>
      <c r="AK13" s="17">
        <v>0</v>
      </c>
      <c r="AL13" s="12">
        <v>0</v>
      </c>
      <c r="AM13" s="17">
        <v>0</v>
      </c>
      <c r="AN13" s="12">
        <v>1200</v>
      </c>
      <c r="AO13" s="41">
        <v>300</v>
      </c>
      <c r="AP13" s="40">
        <f t="shared" si="11"/>
        <v>0.25</v>
      </c>
      <c r="AQ13" s="41">
        <v>5624</v>
      </c>
      <c r="AR13" s="41" t="s">
        <v>174</v>
      </c>
      <c r="AS13" s="42">
        <v>100.67</v>
      </c>
      <c r="AT13" s="41">
        <v>292</v>
      </c>
      <c r="AU13" s="41" t="s">
        <v>178</v>
      </c>
      <c r="AV13" s="42">
        <v>10.6</v>
      </c>
      <c r="AW13" s="39">
        <v>30</v>
      </c>
      <c r="AX13" s="8">
        <v>18</v>
      </c>
      <c r="AY13" s="17">
        <f t="shared" si="14"/>
        <v>0.6</v>
      </c>
      <c r="AZ13" s="12">
        <v>30</v>
      </c>
      <c r="BA13" s="8">
        <v>20</v>
      </c>
      <c r="BB13" s="17">
        <f>BA13/AZ13</f>
        <v>0.6666666666666666</v>
      </c>
      <c r="BC13" s="39">
        <v>5</v>
      </c>
      <c r="BD13" s="41">
        <v>1</v>
      </c>
      <c r="BE13" s="17">
        <f t="shared" si="15"/>
        <v>0.2</v>
      </c>
      <c r="BF13" s="41">
        <v>1</v>
      </c>
      <c r="BG13" s="41">
        <v>1</v>
      </c>
      <c r="BH13" s="17">
        <f>BG13/BF13</f>
        <v>1</v>
      </c>
      <c r="BI13" s="12">
        <v>199</v>
      </c>
      <c r="BJ13" s="51">
        <v>247</v>
      </c>
      <c r="BK13" s="17">
        <f t="shared" si="16"/>
        <v>1.2412060301507537</v>
      </c>
      <c r="BL13" s="12">
        <v>29</v>
      </c>
      <c r="BM13" s="8">
        <v>34</v>
      </c>
      <c r="BN13" s="12"/>
      <c r="BO13" s="12" t="s">
        <v>181</v>
      </c>
      <c r="BP13" s="12" t="s">
        <v>181</v>
      </c>
      <c r="BQ13" s="12"/>
      <c r="BR13" s="12"/>
      <c r="BS13" s="8" t="s">
        <v>181</v>
      </c>
      <c r="BT13" s="12"/>
      <c r="BU13" s="55">
        <v>2</v>
      </c>
      <c r="BV13" s="56">
        <v>1</v>
      </c>
      <c r="BW13" s="17">
        <f t="shared" si="17"/>
        <v>0.5</v>
      </c>
      <c r="BX13" s="39">
        <v>130</v>
      </c>
      <c r="BY13" s="57">
        <v>126</v>
      </c>
      <c r="BZ13" s="17">
        <f t="shared" si="18"/>
        <v>0.9692307692307692</v>
      </c>
      <c r="CA13" s="54">
        <v>72</v>
      </c>
      <c r="CB13" s="53">
        <v>57</v>
      </c>
      <c r="CC13" s="17">
        <f t="shared" si="19"/>
        <v>0.7916666666666666</v>
      </c>
      <c r="CD13" s="54">
        <v>400</v>
      </c>
      <c r="CE13" s="53">
        <v>265</v>
      </c>
      <c r="CF13" s="17">
        <f t="shared" si="20"/>
        <v>0.6625</v>
      </c>
      <c r="CG13" s="54">
        <v>300</v>
      </c>
      <c r="CH13" s="53">
        <v>271</v>
      </c>
      <c r="CI13" s="17">
        <f t="shared" si="21"/>
        <v>0.9033333333333333</v>
      </c>
      <c r="CJ13" s="16"/>
      <c r="CK13" s="16"/>
      <c r="CL13" s="60"/>
      <c r="CM13" s="14"/>
      <c r="CN13" s="14"/>
      <c r="CO13" s="14"/>
      <c r="CP13" s="14"/>
      <c r="CQ13" s="14"/>
      <c r="CR13" s="14"/>
      <c r="CS13" s="39">
        <v>390</v>
      </c>
      <c r="CT13" s="8">
        <v>390</v>
      </c>
      <c r="CU13" s="17">
        <f t="shared" si="31"/>
        <v>1</v>
      </c>
      <c r="CV13" s="39">
        <v>390</v>
      </c>
      <c r="CW13" s="8">
        <v>390</v>
      </c>
      <c r="CX13" s="17">
        <f t="shared" si="32"/>
        <v>1</v>
      </c>
      <c r="CY13" s="65">
        <v>516</v>
      </c>
      <c r="CZ13" s="66">
        <v>515</v>
      </c>
      <c r="DA13" s="66">
        <v>157.963</v>
      </c>
      <c r="DB13" s="66">
        <v>512.7</v>
      </c>
      <c r="DC13" s="65">
        <v>2155</v>
      </c>
      <c r="DD13" s="66">
        <v>2139</v>
      </c>
      <c r="DE13" s="66">
        <v>779.0884500000001</v>
      </c>
      <c r="DF13" s="66">
        <v>606.1529992997745</v>
      </c>
      <c r="DG13" s="65">
        <v>86</v>
      </c>
      <c r="DH13" s="66">
        <v>85</v>
      </c>
      <c r="DI13" s="66">
        <v>43.632</v>
      </c>
      <c r="DJ13" s="66">
        <v>16</v>
      </c>
      <c r="DK13" s="66">
        <v>15</v>
      </c>
      <c r="DL13" s="66">
        <v>69</v>
      </c>
      <c r="DM13" s="66">
        <v>14</v>
      </c>
      <c r="DN13" s="65">
        <v>32</v>
      </c>
      <c r="DO13" s="66">
        <v>32</v>
      </c>
      <c r="DP13" s="66">
        <v>21.12</v>
      </c>
      <c r="DQ13" s="66">
        <v>81</v>
      </c>
      <c r="DR13" s="66">
        <v>15.04824</v>
      </c>
      <c r="DS13" s="66">
        <v>0</v>
      </c>
      <c r="DT13" s="66">
        <v>0</v>
      </c>
      <c r="DU13" s="65">
        <v>1124</v>
      </c>
      <c r="DV13" s="66">
        <v>1147</v>
      </c>
      <c r="DW13" s="66">
        <v>45.7</v>
      </c>
      <c r="DX13" s="66">
        <v>812</v>
      </c>
      <c r="DY13" s="66">
        <v>335</v>
      </c>
      <c r="DZ13" s="65">
        <v>1614</v>
      </c>
      <c r="EA13" s="66">
        <v>1613</v>
      </c>
      <c r="EB13" s="66">
        <v>68</v>
      </c>
      <c r="EC13" s="19"/>
      <c r="ED13" s="70"/>
      <c r="EE13" s="19"/>
      <c r="EF13" s="19"/>
      <c r="EG13" s="19"/>
      <c r="EH13" s="19"/>
      <c r="EI13" s="19"/>
      <c r="EJ13" s="12">
        <v>281</v>
      </c>
      <c r="EK13" s="76">
        <v>327</v>
      </c>
      <c r="EL13" s="17">
        <f t="shared" si="22"/>
        <v>1.1637010676156583</v>
      </c>
      <c r="EM13" s="12">
        <f t="shared" si="23"/>
        <v>32.7</v>
      </c>
      <c r="EN13" s="12">
        <f t="shared" si="12"/>
        <v>28</v>
      </c>
      <c r="EO13" s="76">
        <v>54</v>
      </c>
      <c r="EP13" s="17">
        <f t="shared" si="24"/>
        <v>1.9285714285714286</v>
      </c>
      <c r="EQ13" s="12">
        <v>24</v>
      </c>
      <c r="ER13" s="76">
        <v>53</v>
      </c>
      <c r="ES13" s="17">
        <f t="shared" si="25"/>
        <v>2.2083333333333335</v>
      </c>
      <c r="ET13" s="12">
        <v>2</v>
      </c>
      <c r="EU13" s="76">
        <v>2</v>
      </c>
      <c r="EV13" s="17">
        <f t="shared" si="26"/>
        <v>1</v>
      </c>
      <c r="EW13" s="12">
        <v>2</v>
      </c>
      <c r="EX13" s="76">
        <v>2</v>
      </c>
      <c r="EY13" s="17">
        <f t="shared" si="27"/>
        <v>1</v>
      </c>
      <c r="EZ13" s="26">
        <f t="shared" si="13"/>
        <v>15.034200000000002</v>
      </c>
      <c r="FA13" s="26">
        <v>15</v>
      </c>
      <c r="FB13" s="43">
        <v>15</v>
      </c>
      <c r="FC13" s="43">
        <v>9.0152</v>
      </c>
      <c r="FD13" s="26">
        <v>1</v>
      </c>
      <c r="FE13" s="43">
        <v>4</v>
      </c>
      <c r="FF13" s="43">
        <v>2.684</v>
      </c>
      <c r="FG13" s="26">
        <v>1</v>
      </c>
      <c r="FH13" s="43">
        <v>3</v>
      </c>
      <c r="FI13" s="43">
        <v>3.335</v>
      </c>
      <c r="FJ13" s="12">
        <v>16</v>
      </c>
      <c r="FK13" s="12">
        <v>16</v>
      </c>
      <c r="FL13" s="17">
        <f t="shared" si="28"/>
        <v>1</v>
      </c>
      <c r="FM13" s="12">
        <v>7</v>
      </c>
      <c r="FN13" s="8">
        <v>7</v>
      </c>
      <c r="FO13" s="17">
        <f t="shared" si="29"/>
        <v>1</v>
      </c>
      <c r="FP13" s="12"/>
      <c r="FQ13" s="8"/>
      <c r="FR13" s="17"/>
      <c r="FS13" s="16"/>
      <c r="FT13" s="16"/>
      <c r="FU13" s="16"/>
      <c r="FV13" s="12">
        <v>2</v>
      </c>
      <c r="FW13" s="8">
        <v>2</v>
      </c>
      <c r="FX13" s="17">
        <f t="shared" si="33"/>
        <v>1</v>
      </c>
      <c r="FY13" s="12">
        <v>5</v>
      </c>
      <c r="FZ13" s="8">
        <v>3</v>
      </c>
      <c r="GA13" s="17">
        <f t="shared" si="34"/>
        <v>0.6</v>
      </c>
      <c r="GB13" s="12"/>
      <c r="GC13" s="8">
        <v>2</v>
      </c>
      <c r="GD13" s="12"/>
      <c r="GE13" s="12">
        <v>20</v>
      </c>
      <c r="GF13" s="8">
        <v>20</v>
      </c>
      <c r="GG13" s="17">
        <f t="shared" si="6"/>
        <v>1</v>
      </c>
      <c r="GH13" s="12">
        <v>20</v>
      </c>
      <c r="GI13" s="8">
        <v>20</v>
      </c>
      <c r="GJ13" s="17">
        <f t="shared" si="7"/>
        <v>1</v>
      </c>
      <c r="GK13" s="85"/>
      <c r="GL13" s="85"/>
      <c r="GM13" s="85"/>
      <c r="GN13" s="12">
        <v>330</v>
      </c>
      <c r="GO13" s="8">
        <v>98</v>
      </c>
      <c r="GP13" s="17">
        <f t="shared" si="8"/>
        <v>0.296969696969697</v>
      </c>
      <c r="GQ13" s="8">
        <v>70</v>
      </c>
      <c r="GR13" s="17">
        <f t="shared" si="9"/>
        <v>0.7142857142857143</v>
      </c>
    </row>
    <row r="14" spans="1:200" s="3" customFormat="1" ht="25.5" customHeight="1">
      <c r="A14" s="12" t="s">
        <v>184</v>
      </c>
      <c r="B14" s="12">
        <v>3</v>
      </c>
      <c r="C14" s="13" t="s">
        <v>185</v>
      </c>
      <c r="D14" s="12"/>
      <c r="E14" s="12">
        <v>1</v>
      </c>
      <c r="F14" s="12" t="s">
        <v>177</v>
      </c>
      <c r="G14" s="12"/>
      <c r="H14" s="12">
        <v>3</v>
      </c>
      <c r="I14" s="12">
        <v>0</v>
      </c>
      <c r="J14" s="17">
        <f>I14/H14</f>
        <v>0</v>
      </c>
      <c r="K14" s="12">
        <v>12</v>
      </c>
      <c r="L14" s="12"/>
      <c r="M14" s="17">
        <f>L14/K14</f>
        <v>0</v>
      </c>
      <c r="N14" s="12">
        <v>67</v>
      </c>
      <c r="O14" s="12">
        <v>62.9</v>
      </c>
      <c r="P14" s="17">
        <f>O14/N14</f>
        <v>0.9388059701492537</v>
      </c>
      <c r="Q14" s="19"/>
      <c r="R14" s="25"/>
      <c r="S14" s="15"/>
      <c r="T14" s="15"/>
      <c r="U14" s="17"/>
      <c r="V14" s="27">
        <v>54</v>
      </c>
      <c r="W14" s="26">
        <v>38.42</v>
      </c>
      <c r="X14" s="17">
        <f t="shared" si="10"/>
        <v>0.7114814814814815</v>
      </c>
      <c r="Y14" s="32"/>
      <c r="Z14" s="33"/>
      <c r="AA14" s="17"/>
      <c r="AB14" s="32"/>
      <c r="AC14" s="32"/>
      <c r="AD14" s="17"/>
      <c r="AE14" s="12">
        <v>27</v>
      </c>
      <c r="AF14" s="12">
        <v>9526</v>
      </c>
      <c r="AG14" s="12">
        <v>99.23</v>
      </c>
      <c r="AH14" s="12">
        <v>0</v>
      </c>
      <c r="AI14" s="17">
        <v>0</v>
      </c>
      <c r="AJ14" s="12">
        <v>0</v>
      </c>
      <c r="AK14" s="17">
        <v>0</v>
      </c>
      <c r="AL14" s="12">
        <v>0</v>
      </c>
      <c r="AM14" s="17">
        <v>0</v>
      </c>
      <c r="AN14" s="12">
        <v>14487</v>
      </c>
      <c r="AO14" s="41">
        <v>3000</v>
      </c>
      <c r="AP14" s="40">
        <f t="shared" si="11"/>
        <v>0.2070822116380203</v>
      </c>
      <c r="AQ14" s="41">
        <v>9383</v>
      </c>
      <c r="AR14" s="41" t="s">
        <v>174</v>
      </c>
      <c r="AS14" s="42">
        <v>180.2</v>
      </c>
      <c r="AT14" s="41">
        <v>1810</v>
      </c>
      <c r="AU14" s="41" t="s">
        <v>178</v>
      </c>
      <c r="AV14" s="42">
        <v>70.73</v>
      </c>
      <c r="AW14" s="39">
        <v>50</v>
      </c>
      <c r="AX14" s="8">
        <v>25</v>
      </c>
      <c r="AY14" s="17">
        <f t="shared" si="14"/>
        <v>0.5</v>
      </c>
      <c r="AZ14" s="7"/>
      <c r="BA14" s="49"/>
      <c r="BB14" s="17"/>
      <c r="BC14" s="39">
        <v>33</v>
      </c>
      <c r="BD14" s="41">
        <v>20</v>
      </c>
      <c r="BE14" s="17">
        <f t="shared" si="15"/>
        <v>0.6060606060606061</v>
      </c>
      <c r="BF14" s="39"/>
      <c r="BG14" s="39"/>
      <c r="BH14" s="39"/>
      <c r="BI14" s="12">
        <v>376</v>
      </c>
      <c r="BJ14" s="51">
        <v>358</v>
      </c>
      <c r="BK14" s="17">
        <f t="shared" si="16"/>
        <v>0.9521276595744681</v>
      </c>
      <c r="BL14" s="12">
        <v>567</v>
      </c>
      <c r="BM14" s="8">
        <v>597</v>
      </c>
      <c r="BN14" s="12"/>
      <c r="BO14" s="12" t="s">
        <v>181</v>
      </c>
      <c r="BP14" s="12" t="s">
        <v>181</v>
      </c>
      <c r="BQ14" s="12"/>
      <c r="BR14" s="12"/>
      <c r="BS14" s="8" t="s">
        <v>181</v>
      </c>
      <c r="BT14" s="12"/>
      <c r="BU14" s="55">
        <v>2</v>
      </c>
      <c r="BV14" s="56">
        <v>1</v>
      </c>
      <c r="BW14" s="17">
        <f t="shared" si="17"/>
        <v>0.5</v>
      </c>
      <c r="BX14" s="39">
        <v>100</v>
      </c>
      <c r="BY14" s="57">
        <v>37</v>
      </c>
      <c r="BZ14" s="17">
        <f t="shared" si="18"/>
        <v>0.37</v>
      </c>
      <c r="CA14" s="54">
        <v>72</v>
      </c>
      <c r="CB14" s="53">
        <v>54</v>
      </c>
      <c r="CC14" s="17">
        <f t="shared" si="19"/>
        <v>0.75</v>
      </c>
      <c r="CD14" s="54">
        <v>500</v>
      </c>
      <c r="CE14" s="53">
        <v>378</v>
      </c>
      <c r="CF14" s="17">
        <f t="shared" si="20"/>
        <v>0.756</v>
      </c>
      <c r="CG14" s="54">
        <v>300</v>
      </c>
      <c r="CH14" s="53">
        <v>388</v>
      </c>
      <c r="CI14" s="17">
        <f t="shared" si="21"/>
        <v>1.2933333333333332</v>
      </c>
      <c r="CJ14" s="16"/>
      <c r="CK14" s="16"/>
      <c r="CL14" s="60"/>
      <c r="CM14" s="14"/>
      <c r="CN14" s="14"/>
      <c r="CO14" s="14"/>
      <c r="CP14" s="14"/>
      <c r="CQ14" s="14"/>
      <c r="CR14" s="14"/>
      <c r="CS14" s="39">
        <v>112</v>
      </c>
      <c r="CT14" s="8">
        <v>0</v>
      </c>
      <c r="CU14" s="17">
        <f t="shared" si="31"/>
        <v>0</v>
      </c>
      <c r="CV14" s="39">
        <v>112</v>
      </c>
      <c r="CW14" s="8">
        <v>0</v>
      </c>
      <c r="CX14" s="17">
        <f t="shared" si="32"/>
        <v>0</v>
      </c>
      <c r="CY14" s="65">
        <v>9955</v>
      </c>
      <c r="CZ14" s="66">
        <v>10349</v>
      </c>
      <c r="DA14" s="66">
        <v>3015.076</v>
      </c>
      <c r="DB14" s="66">
        <v>492.7</v>
      </c>
      <c r="DC14" s="65">
        <v>766</v>
      </c>
      <c r="DD14" s="66">
        <v>791</v>
      </c>
      <c r="DE14" s="66">
        <v>238.59380000000002</v>
      </c>
      <c r="DF14" s="66">
        <v>507.97061954439005</v>
      </c>
      <c r="DG14" s="65">
        <v>2383</v>
      </c>
      <c r="DH14" s="66">
        <v>2217</v>
      </c>
      <c r="DI14" s="66">
        <v>983.079</v>
      </c>
      <c r="DJ14" s="66">
        <v>426</v>
      </c>
      <c r="DK14" s="66">
        <v>403</v>
      </c>
      <c r="DL14" s="66">
        <v>1791</v>
      </c>
      <c r="DM14" s="66">
        <v>306</v>
      </c>
      <c r="DN14" s="65">
        <v>119</v>
      </c>
      <c r="DO14" s="66">
        <v>131</v>
      </c>
      <c r="DP14" s="66">
        <v>85.47</v>
      </c>
      <c r="DQ14" s="66">
        <v>85</v>
      </c>
      <c r="DR14" s="66">
        <v>26.1634</v>
      </c>
      <c r="DS14" s="66">
        <v>2</v>
      </c>
      <c r="DT14" s="66">
        <v>0.08</v>
      </c>
      <c r="DU14" s="65">
        <v>3603</v>
      </c>
      <c r="DV14" s="66">
        <v>3891</v>
      </c>
      <c r="DW14" s="66">
        <v>148.9</v>
      </c>
      <c r="DX14" s="66">
        <v>2231</v>
      </c>
      <c r="DY14" s="66">
        <v>1660</v>
      </c>
      <c r="DZ14" s="65">
        <v>5271</v>
      </c>
      <c r="EA14" s="66">
        <v>5384</v>
      </c>
      <c r="EB14" s="66">
        <v>225.4</v>
      </c>
      <c r="EC14" s="19"/>
      <c r="ED14" s="70"/>
      <c r="EE14" s="19"/>
      <c r="EF14" s="19"/>
      <c r="EG14" s="19"/>
      <c r="EH14" s="19"/>
      <c r="EI14" s="19"/>
      <c r="EJ14" s="12">
        <v>548</v>
      </c>
      <c r="EK14" s="76">
        <v>817</v>
      </c>
      <c r="EL14" s="17">
        <f t="shared" si="22"/>
        <v>1.4908759124087592</v>
      </c>
      <c r="EM14" s="12">
        <f t="shared" si="23"/>
        <v>81.7</v>
      </c>
      <c r="EN14" s="12">
        <f t="shared" si="12"/>
        <v>106</v>
      </c>
      <c r="EO14" s="76">
        <v>374</v>
      </c>
      <c r="EP14" s="17">
        <f t="shared" si="24"/>
        <v>3.5283018867924527</v>
      </c>
      <c r="EQ14" s="12">
        <v>97</v>
      </c>
      <c r="ER14" s="76">
        <v>356</v>
      </c>
      <c r="ES14" s="17">
        <f t="shared" si="25"/>
        <v>3.670103092783505</v>
      </c>
      <c r="ET14" s="12">
        <v>5</v>
      </c>
      <c r="EU14" s="76">
        <v>5</v>
      </c>
      <c r="EV14" s="17">
        <f t="shared" si="26"/>
        <v>1</v>
      </c>
      <c r="EW14" s="12">
        <v>4</v>
      </c>
      <c r="EX14" s="76">
        <v>4</v>
      </c>
      <c r="EY14" s="17">
        <f t="shared" si="27"/>
        <v>1</v>
      </c>
      <c r="EZ14" s="26">
        <f t="shared" si="13"/>
        <v>30.5835</v>
      </c>
      <c r="FA14" s="26">
        <v>15</v>
      </c>
      <c r="FB14" s="80">
        <v>26</v>
      </c>
      <c r="FC14" s="80">
        <v>22.0865</v>
      </c>
      <c r="FD14" s="26">
        <v>1</v>
      </c>
      <c r="FE14" s="80">
        <v>9</v>
      </c>
      <c r="FF14" s="80">
        <v>5.497</v>
      </c>
      <c r="FG14" s="26">
        <v>1</v>
      </c>
      <c r="FH14" s="80">
        <v>2</v>
      </c>
      <c r="FI14" s="80">
        <v>3</v>
      </c>
      <c r="FJ14" s="12">
        <v>25</v>
      </c>
      <c r="FK14" s="12">
        <v>25</v>
      </c>
      <c r="FL14" s="17">
        <f t="shared" si="28"/>
        <v>1</v>
      </c>
      <c r="FM14" s="12">
        <v>18</v>
      </c>
      <c r="FN14" s="29">
        <v>0</v>
      </c>
      <c r="FO14" s="17">
        <f t="shared" si="29"/>
        <v>0</v>
      </c>
      <c r="FP14" s="7"/>
      <c r="FQ14" s="49"/>
      <c r="FR14" s="17"/>
      <c r="FS14" s="82"/>
      <c r="FT14" s="82"/>
      <c r="FU14" s="82"/>
      <c r="FV14" s="12">
        <v>1</v>
      </c>
      <c r="FW14" s="8">
        <v>2</v>
      </c>
      <c r="FX14" s="17">
        <f t="shared" si="33"/>
        <v>2</v>
      </c>
      <c r="FY14" s="12">
        <v>8</v>
      </c>
      <c r="FZ14" s="8">
        <v>5</v>
      </c>
      <c r="GA14" s="17">
        <f t="shared" si="34"/>
        <v>0.625</v>
      </c>
      <c r="GB14" s="12">
        <v>3</v>
      </c>
      <c r="GC14" s="8">
        <v>16</v>
      </c>
      <c r="GD14" s="17">
        <f>GC14/GB14</f>
        <v>5.333333333333333</v>
      </c>
      <c r="GE14" s="12">
        <v>20</v>
      </c>
      <c r="GF14" s="29">
        <v>20</v>
      </c>
      <c r="GG14" s="17">
        <f t="shared" si="6"/>
        <v>1</v>
      </c>
      <c r="GH14" s="12">
        <v>20</v>
      </c>
      <c r="GI14" s="29">
        <v>20</v>
      </c>
      <c r="GJ14" s="17">
        <f t="shared" si="7"/>
        <v>1</v>
      </c>
      <c r="GK14" s="14"/>
      <c r="GL14" s="14"/>
      <c r="GM14" s="14"/>
      <c r="GN14" s="12">
        <v>500</v>
      </c>
      <c r="GO14" s="8">
        <v>223</v>
      </c>
      <c r="GP14" s="17">
        <f t="shared" si="8"/>
        <v>0.446</v>
      </c>
      <c r="GQ14" s="8">
        <v>167</v>
      </c>
      <c r="GR14" s="17">
        <f t="shared" si="9"/>
        <v>0.7488789237668162</v>
      </c>
    </row>
    <row r="15" spans="1:200" s="3" customFormat="1" ht="25.5" customHeight="1">
      <c r="A15" s="12" t="s">
        <v>186</v>
      </c>
      <c r="B15" s="12">
        <v>1</v>
      </c>
      <c r="C15" s="12" t="s">
        <v>177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>
        <v>8</v>
      </c>
      <c r="O15" s="12">
        <v>1.4</v>
      </c>
      <c r="P15" s="17">
        <f>O15/N15</f>
        <v>0.175</v>
      </c>
      <c r="Q15" s="19"/>
      <c r="R15" s="25">
        <v>9.234</v>
      </c>
      <c r="S15" s="26">
        <v>9.234</v>
      </c>
      <c r="T15" s="26">
        <v>9.234</v>
      </c>
      <c r="U15" s="17">
        <f>T15/R15</f>
        <v>1</v>
      </c>
      <c r="V15" s="27">
        <v>21</v>
      </c>
      <c r="W15" s="26">
        <v>15.9</v>
      </c>
      <c r="X15" s="17">
        <f t="shared" si="10"/>
        <v>0.7571428571428571</v>
      </c>
      <c r="Y15" s="32"/>
      <c r="Z15" s="33"/>
      <c r="AA15" s="17"/>
      <c r="AB15" s="32"/>
      <c r="AC15" s="32"/>
      <c r="AD15" s="17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9"/>
      <c r="AQ15" s="44">
        <v>2874</v>
      </c>
      <c r="AR15" s="41" t="s">
        <v>174</v>
      </c>
      <c r="AS15" s="45">
        <v>50.8</v>
      </c>
      <c r="AT15" s="44">
        <v>708</v>
      </c>
      <c r="AU15" s="41" t="s">
        <v>178</v>
      </c>
      <c r="AV15" s="46">
        <v>20.54</v>
      </c>
      <c r="AW15" s="39">
        <v>50</v>
      </c>
      <c r="AX15" s="8">
        <v>50</v>
      </c>
      <c r="AY15" s="17">
        <f t="shared" si="14"/>
        <v>1</v>
      </c>
      <c r="AZ15" s="12"/>
      <c r="BA15" s="8"/>
      <c r="BB15" s="17"/>
      <c r="BC15" s="39">
        <v>5</v>
      </c>
      <c r="BD15" s="41">
        <v>5</v>
      </c>
      <c r="BE15" s="17">
        <f t="shared" si="15"/>
        <v>1</v>
      </c>
      <c r="BF15" s="39"/>
      <c r="BG15" s="39"/>
      <c r="BH15" s="39"/>
      <c r="BI15" s="12">
        <v>91</v>
      </c>
      <c r="BJ15" s="51">
        <v>91</v>
      </c>
      <c r="BK15" s="17">
        <f t="shared" si="16"/>
        <v>1</v>
      </c>
      <c r="BL15" s="12">
        <v>221</v>
      </c>
      <c r="BM15" s="8">
        <v>129</v>
      </c>
      <c r="BN15" s="12"/>
      <c r="BO15" s="12" t="s">
        <v>181</v>
      </c>
      <c r="BP15" s="12" t="s">
        <v>181</v>
      </c>
      <c r="BQ15" s="12"/>
      <c r="BR15" s="12"/>
      <c r="BS15" s="8" t="s">
        <v>181</v>
      </c>
      <c r="BT15" s="12"/>
      <c r="BU15" s="54"/>
      <c r="BV15" s="58"/>
      <c r="BW15" s="16"/>
      <c r="BX15" s="39">
        <v>50</v>
      </c>
      <c r="BY15" s="57">
        <v>32</v>
      </c>
      <c r="BZ15" s="17">
        <f t="shared" si="18"/>
        <v>0.64</v>
      </c>
      <c r="CA15" s="54">
        <v>22</v>
      </c>
      <c r="CB15" s="53">
        <v>28</v>
      </c>
      <c r="CC15" s="17">
        <f t="shared" si="19"/>
        <v>1.2727272727272727</v>
      </c>
      <c r="CD15" s="54">
        <v>200</v>
      </c>
      <c r="CE15" s="53">
        <v>130</v>
      </c>
      <c r="CF15" s="17">
        <f t="shared" si="20"/>
        <v>0.65</v>
      </c>
      <c r="CG15" s="54">
        <v>100</v>
      </c>
      <c r="CH15" s="53">
        <v>65</v>
      </c>
      <c r="CI15" s="17">
        <f t="shared" si="21"/>
        <v>0.65</v>
      </c>
      <c r="CJ15" s="16"/>
      <c r="CK15" s="16"/>
      <c r="CL15" s="60"/>
      <c r="CM15" s="14"/>
      <c r="CN15" s="14"/>
      <c r="CO15" s="14"/>
      <c r="CP15" s="14"/>
      <c r="CQ15" s="14"/>
      <c r="CR15" s="14"/>
      <c r="CS15" s="39">
        <v>170</v>
      </c>
      <c r="CT15" s="8">
        <v>92</v>
      </c>
      <c r="CU15" s="17">
        <f t="shared" si="31"/>
        <v>0.5411764705882353</v>
      </c>
      <c r="CV15" s="39">
        <v>170</v>
      </c>
      <c r="CW15" s="8">
        <v>93</v>
      </c>
      <c r="CX15" s="17">
        <f t="shared" si="32"/>
        <v>0.5470588235294118</v>
      </c>
      <c r="CY15" s="65">
        <v>4200</v>
      </c>
      <c r="CZ15" s="66">
        <v>4202</v>
      </c>
      <c r="DA15" s="66">
        <v>1248.587</v>
      </c>
      <c r="DB15" s="66">
        <v>496.7</v>
      </c>
      <c r="DC15" s="65">
        <v>1346</v>
      </c>
      <c r="DD15" s="66">
        <v>1370</v>
      </c>
      <c r="DE15" s="66">
        <v>422.6541</v>
      </c>
      <c r="DF15" s="66">
        <v>518.6576267026629</v>
      </c>
      <c r="DG15" s="65">
        <v>714</v>
      </c>
      <c r="DH15" s="66">
        <v>675</v>
      </c>
      <c r="DI15" s="66">
        <v>319.571</v>
      </c>
      <c r="DJ15" s="66">
        <v>96</v>
      </c>
      <c r="DK15" s="66">
        <v>72</v>
      </c>
      <c r="DL15" s="66">
        <v>579</v>
      </c>
      <c r="DM15" s="66">
        <v>36</v>
      </c>
      <c r="DN15" s="65">
        <v>36</v>
      </c>
      <c r="DO15" s="66">
        <v>38</v>
      </c>
      <c r="DP15" s="66">
        <v>24.954</v>
      </c>
      <c r="DQ15" s="66">
        <v>162</v>
      </c>
      <c r="DR15" s="66">
        <v>49.7925</v>
      </c>
      <c r="DS15" s="66">
        <v>2</v>
      </c>
      <c r="DT15" s="66">
        <v>1.48</v>
      </c>
      <c r="DU15" s="65">
        <v>1499</v>
      </c>
      <c r="DV15" s="66">
        <v>1563</v>
      </c>
      <c r="DW15" s="66">
        <v>60.7</v>
      </c>
      <c r="DX15" s="66">
        <v>770</v>
      </c>
      <c r="DY15" s="66">
        <v>793</v>
      </c>
      <c r="DZ15" s="65">
        <v>1398</v>
      </c>
      <c r="EA15" s="66">
        <v>1436</v>
      </c>
      <c r="EB15" s="66">
        <v>59.9</v>
      </c>
      <c r="EC15" s="19"/>
      <c r="ED15" s="70"/>
      <c r="EE15" s="19"/>
      <c r="EF15" s="19"/>
      <c r="EG15" s="19"/>
      <c r="EH15" s="19"/>
      <c r="EI15" s="19"/>
      <c r="EJ15" s="12">
        <v>139</v>
      </c>
      <c r="EK15" s="76">
        <v>218</v>
      </c>
      <c r="EL15" s="17">
        <f t="shared" si="22"/>
        <v>1.5683453237410072</v>
      </c>
      <c r="EM15" s="12">
        <f t="shared" si="23"/>
        <v>21.8</v>
      </c>
      <c r="EN15" s="12">
        <f t="shared" si="12"/>
        <v>23</v>
      </c>
      <c r="EO15" s="76">
        <v>55</v>
      </c>
      <c r="EP15" s="17">
        <f t="shared" si="24"/>
        <v>2.391304347826087</v>
      </c>
      <c r="EQ15" s="12">
        <v>20</v>
      </c>
      <c r="ER15" s="76">
        <v>51</v>
      </c>
      <c r="ES15" s="17">
        <f t="shared" si="25"/>
        <v>2.55</v>
      </c>
      <c r="ET15" s="12">
        <v>2</v>
      </c>
      <c r="EU15" s="76">
        <v>2</v>
      </c>
      <c r="EV15" s="17">
        <f t="shared" si="26"/>
        <v>1</v>
      </c>
      <c r="EW15" s="12">
        <v>1</v>
      </c>
      <c r="EX15" s="76">
        <v>1</v>
      </c>
      <c r="EY15" s="17">
        <f t="shared" si="27"/>
        <v>1</v>
      </c>
      <c r="EZ15" s="26">
        <f t="shared" si="13"/>
        <v>14.266</v>
      </c>
      <c r="FA15" s="26">
        <v>15</v>
      </c>
      <c r="FB15" s="43">
        <v>11</v>
      </c>
      <c r="FC15" s="43">
        <v>6.348</v>
      </c>
      <c r="FD15" s="26">
        <v>1</v>
      </c>
      <c r="FE15" s="43">
        <v>2</v>
      </c>
      <c r="FF15" s="43">
        <v>1.342</v>
      </c>
      <c r="FG15" s="26">
        <v>1</v>
      </c>
      <c r="FH15" s="43">
        <v>5</v>
      </c>
      <c r="FI15" s="43">
        <v>6.576</v>
      </c>
      <c r="FJ15" s="12">
        <v>6</v>
      </c>
      <c r="FK15" s="12">
        <v>6</v>
      </c>
      <c r="FL15" s="17">
        <f t="shared" si="28"/>
        <v>1</v>
      </c>
      <c r="FM15" s="12">
        <v>5</v>
      </c>
      <c r="FN15" s="8">
        <v>0</v>
      </c>
      <c r="FO15" s="17">
        <f t="shared" si="29"/>
        <v>0</v>
      </c>
      <c r="FP15" s="12"/>
      <c r="FQ15" s="8"/>
      <c r="FR15" s="17"/>
      <c r="FS15" s="16"/>
      <c r="FT15" s="16"/>
      <c r="FU15" s="16"/>
      <c r="FV15" s="12"/>
      <c r="FW15" s="8">
        <v>1</v>
      </c>
      <c r="FX15" s="17"/>
      <c r="FY15" s="12"/>
      <c r="FZ15" s="8"/>
      <c r="GA15" s="17"/>
      <c r="GB15" s="12"/>
      <c r="GC15" s="8">
        <v>3</v>
      </c>
      <c r="GD15" s="12"/>
      <c r="GE15" s="12"/>
      <c r="GF15" s="12"/>
      <c r="GG15" s="12"/>
      <c r="GH15" s="12"/>
      <c r="GI15" s="12"/>
      <c r="GJ15" s="62"/>
      <c r="GK15" s="14"/>
      <c r="GL15" s="14"/>
      <c r="GM15" s="14"/>
      <c r="GN15" s="12">
        <v>50</v>
      </c>
      <c r="GO15" s="8">
        <v>27</v>
      </c>
      <c r="GP15" s="17">
        <f t="shared" si="8"/>
        <v>0.54</v>
      </c>
      <c r="GQ15" s="8">
        <v>7</v>
      </c>
      <c r="GR15" s="17">
        <f t="shared" si="9"/>
        <v>0.25925925925925924</v>
      </c>
    </row>
    <row r="16" spans="1:200" s="3" customFormat="1" ht="25.5" customHeight="1">
      <c r="A16" s="12" t="s">
        <v>187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9"/>
      <c r="R16" s="14"/>
      <c r="S16" s="14"/>
      <c r="T16" s="14"/>
      <c r="U16" s="28"/>
      <c r="V16" s="14"/>
      <c r="W16" s="14"/>
      <c r="X16" s="14"/>
      <c r="Y16" s="32"/>
      <c r="Z16" s="33"/>
      <c r="AA16" s="32"/>
      <c r="AB16" s="32"/>
      <c r="AC16" s="32"/>
      <c r="AD16" s="32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47">
        <v>730</v>
      </c>
      <c r="AR16" s="41" t="s">
        <v>174</v>
      </c>
      <c r="AS16" s="48">
        <v>13.84</v>
      </c>
      <c r="AT16" s="47">
        <v>145</v>
      </c>
      <c r="AU16" s="41" t="s">
        <v>178</v>
      </c>
      <c r="AV16" s="48">
        <v>6.53</v>
      </c>
      <c r="AW16" s="39">
        <v>15</v>
      </c>
      <c r="AX16" s="8">
        <v>10</v>
      </c>
      <c r="AY16" s="17">
        <f t="shared" si="14"/>
        <v>0.6666666666666666</v>
      </c>
      <c r="AZ16" s="12"/>
      <c r="BA16" s="8"/>
      <c r="BB16" s="17"/>
      <c r="BC16" s="39">
        <v>1</v>
      </c>
      <c r="BD16" s="41">
        <v>0</v>
      </c>
      <c r="BE16" s="17">
        <f t="shared" si="15"/>
        <v>0</v>
      </c>
      <c r="BF16" s="39"/>
      <c r="BG16" s="39"/>
      <c r="BH16" s="39"/>
      <c r="BI16" s="12">
        <v>38</v>
      </c>
      <c r="BJ16" s="51">
        <v>65</v>
      </c>
      <c r="BK16" s="17">
        <f t="shared" si="16"/>
        <v>1.7105263157894737</v>
      </c>
      <c r="BL16" s="12">
        <v>13</v>
      </c>
      <c r="BM16" s="8">
        <v>19</v>
      </c>
      <c r="BN16" s="12"/>
      <c r="BO16" s="12" t="s">
        <v>181</v>
      </c>
      <c r="BP16" s="12" t="s">
        <v>181</v>
      </c>
      <c r="BQ16" s="12"/>
      <c r="BR16" s="12"/>
      <c r="BS16" s="8" t="s">
        <v>181</v>
      </c>
      <c r="BT16" s="12"/>
      <c r="BU16" s="54"/>
      <c r="BV16" s="58"/>
      <c r="BW16" s="16"/>
      <c r="BX16" s="39">
        <v>100</v>
      </c>
      <c r="BY16" s="57">
        <v>39</v>
      </c>
      <c r="BZ16" s="17">
        <f t="shared" si="18"/>
        <v>0.39</v>
      </c>
      <c r="CA16" s="54"/>
      <c r="CB16" s="16"/>
      <c r="CC16" s="17"/>
      <c r="CD16" s="16"/>
      <c r="CE16" s="16"/>
      <c r="CF16" s="17"/>
      <c r="CG16" s="16"/>
      <c r="CH16" s="16"/>
      <c r="CI16" s="17"/>
      <c r="CJ16" s="16"/>
      <c r="CK16" s="16"/>
      <c r="CL16" s="60"/>
      <c r="CM16" s="14"/>
      <c r="CN16" s="14"/>
      <c r="CO16" s="14"/>
      <c r="CP16" s="14"/>
      <c r="CQ16" s="14"/>
      <c r="CR16" s="14"/>
      <c r="CS16" s="39">
        <v>20</v>
      </c>
      <c r="CT16" s="8">
        <v>20</v>
      </c>
      <c r="CU16" s="17">
        <f t="shared" si="31"/>
        <v>1</v>
      </c>
      <c r="CV16" s="39">
        <v>20</v>
      </c>
      <c r="CW16" s="8">
        <v>20</v>
      </c>
      <c r="CX16" s="17">
        <f t="shared" si="32"/>
        <v>1</v>
      </c>
      <c r="CY16" s="65">
        <v>235</v>
      </c>
      <c r="CZ16" s="66">
        <v>228</v>
      </c>
      <c r="DA16" s="66">
        <v>70.222</v>
      </c>
      <c r="DB16" s="66">
        <v>507.4</v>
      </c>
      <c r="DC16" s="65">
        <v>251</v>
      </c>
      <c r="DD16" s="66">
        <v>236</v>
      </c>
      <c r="DE16" s="66">
        <v>77.2842</v>
      </c>
      <c r="DF16" s="66">
        <v>529.7066483893077</v>
      </c>
      <c r="DG16" s="65">
        <v>43</v>
      </c>
      <c r="DH16" s="66">
        <v>39</v>
      </c>
      <c r="DI16" s="66">
        <v>21.135</v>
      </c>
      <c r="DJ16" s="66">
        <v>16</v>
      </c>
      <c r="DK16" s="66">
        <v>6</v>
      </c>
      <c r="DL16" s="66">
        <v>23</v>
      </c>
      <c r="DM16" s="66">
        <v>0</v>
      </c>
      <c r="DN16" s="65">
        <v>9</v>
      </c>
      <c r="DO16" s="66">
        <v>9</v>
      </c>
      <c r="DP16" s="66">
        <v>5.94</v>
      </c>
      <c r="DQ16" s="66">
        <v>20</v>
      </c>
      <c r="DR16" s="66">
        <v>5.4744</v>
      </c>
      <c r="DS16" s="66"/>
      <c r="DT16" s="66"/>
      <c r="DU16" s="65">
        <v>194</v>
      </c>
      <c r="DV16" s="66">
        <v>181</v>
      </c>
      <c r="DW16" s="66">
        <v>7.5095</v>
      </c>
      <c r="DX16" s="66">
        <v>128</v>
      </c>
      <c r="DY16" s="66">
        <v>53</v>
      </c>
      <c r="DZ16" s="65">
        <v>281</v>
      </c>
      <c r="EA16" s="66">
        <v>275</v>
      </c>
      <c r="EB16" s="66">
        <v>11.6</v>
      </c>
      <c r="EC16" s="19"/>
      <c r="ED16" s="70"/>
      <c r="EE16" s="19"/>
      <c r="EF16" s="19"/>
      <c r="EG16" s="19"/>
      <c r="EH16" s="19"/>
      <c r="EI16" s="19"/>
      <c r="EJ16" s="12">
        <v>36</v>
      </c>
      <c r="EK16" s="76">
        <v>63</v>
      </c>
      <c r="EL16" s="17">
        <f t="shared" si="22"/>
        <v>1.75</v>
      </c>
      <c r="EM16" s="12">
        <f t="shared" si="23"/>
        <v>6.300000000000001</v>
      </c>
      <c r="EN16" s="12">
        <f t="shared" si="12"/>
        <v>9</v>
      </c>
      <c r="EO16" s="76">
        <f>ER16+EU16+EX16</f>
        <v>28</v>
      </c>
      <c r="EP16" s="17">
        <f t="shared" si="24"/>
        <v>3.111111111111111</v>
      </c>
      <c r="EQ16" s="12">
        <v>7</v>
      </c>
      <c r="ER16" s="76">
        <v>26</v>
      </c>
      <c r="ES16" s="17">
        <f t="shared" si="25"/>
        <v>3.7142857142857144</v>
      </c>
      <c r="ET16" s="12">
        <v>1</v>
      </c>
      <c r="EU16" s="76">
        <v>1</v>
      </c>
      <c r="EV16" s="17">
        <f t="shared" si="26"/>
        <v>1</v>
      </c>
      <c r="EW16" s="12">
        <v>1</v>
      </c>
      <c r="EX16" s="76">
        <v>1</v>
      </c>
      <c r="EY16" s="17">
        <f t="shared" si="27"/>
        <v>1</v>
      </c>
      <c r="EZ16" s="26">
        <f t="shared" si="13"/>
        <v>4.071</v>
      </c>
      <c r="FA16" s="26">
        <v>2</v>
      </c>
      <c r="FB16" s="43">
        <v>6</v>
      </c>
      <c r="FC16" s="43">
        <v>1.021</v>
      </c>
      <c r="FD16" s="26"/>
      <c r="FE16" s="43">
        <v>0</v>
      </c>
      <c r="FF16" s="43">
        <v>0</v>
      </c>
      <c r="FG16" s="26">
        <v>1</v>
      </c>
      <c r="FH16" s="43">
        <v>3</v>
      </c>
      <c r="FI16" s="43">
        <v>3.05</v>
      </c>
      <c r="FJ16" s="12">
        <v>4</v>
      </c>
      <c r="FK16" s="12">
        <v>4</v>
      </c>
      <c r="FL16" s="17">
        <f t="shared" si="28"/>
        <v>1</v>
      </c>
      <c r="FM16" s="12">
        <v>3</v>
      </c>
      <c r="FN16" s="8">
        <v>3</v>
      </c>
      <c r="FO16" s="17">
        <f t="shared" si="29"/>
        <v>1</v>
      </c>
      <c r="FP16" s="12">
        <v>1</v>
      </c>
      <c r="FQ16" s="8">
        <v>0</v>
      </c>
      <c r="FR16" s="17">
        <f t="shared" si="30"/>
        <v>0</v>
      </c>
      <c r="FS16" s="16"/>
      <c r="FT16" s="16"/>
      <c r="FU16" s="16"/>
      <c r="FV16" s="12">
        <v>1</v>
      </c>
      <c r="FW16" s="8">
        <v>1</v>
      </c>
      <c r="FX16" s="17">
        <f t="shared" si="33"/>
        <v>1</v>
      </c>
      <c r="FY16" s="12">
        <v>3</v>
      </c>
      <c r="FZ16" s="8">
        <v>4</v>
      </c>
      <c r="GA16" s="17">
        <f t="shared" si="34"/>
        <v>1.3333333333333333</v>
      </c>
      <c r="GB16" s="12"/>
      <c r="GC16" s="8">
        <v>2</v>
      </c>
      <c r="GD16" s="12"/>
      <c r="GE16" s="62"/>
      <c r="GF16" s="62"/>
      <c r="GG16" s="62"/>
      <c r="GH16" s="62"/>
      <c r="GI16" s="62"/>
      <c r="GJ16" s="62"/>
      <c r="GK16" s="14"/>
      <c r="GL16" s="14"/>
      <c r="GM16" s="14"/>
      <c r="GN16" s="14"/>
      <c r="GO16" s="14"/>
      <c r="GP16" s="14"/>
      <c r="GQ16" s="14"/>
      <c r="GR16" s="14"/>
    </row>
    <row r="17" spans="1:200" s="3" customFormat="1" ht="25.5" customHeight="1">
      <c r="A17" s="12" t="s">
        <v>188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9"/>
      <c r="R17" s="14"/>
      <c r="S17" s="14"/>
      <c r="T17" s="14"/>
      <c r="U17" s="28"/>
      <c r="V17" s="14"/>
      <c r="W17" s="14"/>
      <c r="X17" s="14"/>
      <c r="Y17" s="31">
        <v>1500</v>
      </c>
      <c r="Z17" s="33">
        <v>1500</v>
      </c>
      <c r="AA17" s="17">
        <f>Z17/Y17</f>
        <v>1</v>
      </c>
      <c r="AB17" s="31">
        <v>1600</v>
      </c>
      <c r="AC17" s="31">
        <v>1600</v>
      </c>
      <c r="AD17" s="17">
        <f>AC17/AB17</f>
        <v>1</v>
      </c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41">
        <v>1135</v>
      </c>
      <c r="AR17" s="41" t="s">
        <v>174</v>
      </c>
      <c r="AS17" s="42">
        <v>22.44</v>
      </c>
      <c r="AT17" s="41">
        <v>309</v>
      </c>
      <c r="AU17" s="41" t="s">
        <v>178</v>
      </c>
      <c r="AV17" s="42">
        <v>15.23</v>
      </c>
      <c r="AW17" s="39">
        <v>15</v>
      </c>
      <c r="AX17" s="8">
        <v>6</v>
      </c>
      <c r="AY17" s="17">
        <f t="shared" si="14"/>
        <v>0.4</v>
      </c>
      <c r="AZ17" s="12"/>
      <c r="BA17" s="8"/>
      <c r="BB17" s="17"/>
      <c r="BC17" s="39">
        <v>4</v>
      </c>
      <c r="BD17" s="41">
        <v>3</v>
      </c>
      <c r="BE17" s="17">
        <f t="shared" si="15"/>
        <v>0.75</v>
      </c>
      <c r="BF17" s="39"/>
      <c r="BG17" s="39"/>
      <c r="BH17" s="39"/>
      <c r="BI17" s="12">
        <v>216</v>
      </c>
      <c r="BJ17" s="51">
        <v>330</v>
      </c>
      <c r="BK17" s="17">
        <f t="shared" si="16"/>
        <v>1.5277777777777777</v>
      </c>
      <c r="BL17" s="12">
        <v>31</v>
      </c>
      <c r="BM17" s="8">
        <v>32</v>
      </c>
      <c r="BN17" s="12">
        <v>1</v>
      </c>
      <c r="BO17" s="12">
        <v>1</v>
      </c>
      <c r="BP17" s="12">
        <v>1</v>
      </c>
      <c r="BQ17" s="17">
        <f>BP17/BN17</f>
        <v>1</v>
      </c>
      <c r="BR17" s="12">
        <v>3500</v>
      </c>
      <c r="BS17" s="8">
        <v>3500</v>
      </c>
      <c r="BT17" s="17">
        <f>BS17/BR17</f>
        <v>1</v>
      </c>
      <c r="BU17" s="54"/>
      <c r="BV17" s="58"/>
      <c r="BW17" s="16"/>
      <c r="BX17" s="39">
        <v>50</v>
      </c>
      <c r="BY17" s="57">
        <v>28</v>
      </c>
      <c r="BZ17" s="17">
        <f t="shared" si="18"/>
        <v>0.56</v>
      </c>
      <c r="CA17" s="54"/>
      <c r="CB17" s="16"/>
      <c r="CC17" s="17"/>
      <c r="CD17" s="16"/>
      <c r="CE17" s="16"/>
      <c r="CF17" s="17"/>
      <c r="CG17" s="16"/>
      <c r="CH17" s="16"/>
      <c r="CI17" s="17"/>
      <c r="CJ17" s="16"/>
      <c r="CK17" s="16"/>
      <c r="CL17" s="60"/>
      <c r="CM17" s="14"/>
      <c r="CN17" s="14"/>
      <c r="CO17" s="14"/>
      <c r="CP17" s="14"/>
      <c r="CQ17" s="14"/>
      <c r="CR17" s="14"/>
      <c r="CS17" s="62"/>
      <c r="CT17" s="62"/>
      <c r="CU17" s="62"/>
      <c r="CV17" s="62"/>
      <c r="CW17" s="62"/>
      <c r="CX17" s="62"/>
      <c r="CY17" s="65">
        <v>769</v>
      </c>
      <c r="CZ17" s="66">
        <v>780</v>
      </c>
      <c r="DA17" s="66">
        <v>244.429</v>
      </c>
      <c r="DB17" s="66">
        <v>493.3</v>
      </c>
      <c r="DC17" s="65">
        <v>43</v>
      </c>
      <c r="DD17" s="66">
        <v>47</v>
      </c>
      <c r="DE17" s="66">
        <v>21.174</v>
      </c>
      <c r="DF17" s="66">
        <v>764.4043321299639</v>
      </c>
      <c r="DG17" s="65">
        <v>338</v>
      </c>
      <c r="DH17" s="66">
        <v>329</v>
      </c>
      <c r="DI17" s="66">
        <v>189.07100000000003</v>
      </c>
      <c r="DJ17" s="66">
        <v>126</v>
      </c>
      <c r="DK17" s="66">
        <v>95</v>
      </c>
      <c r="DL17" s="66">
        <v>203</v>
      </c>
      <c r="DM17" s="66">
        <v>46</v>
      </c>
      <c r="DN17" s="65">
        <v>10</v>
      </c>
      <c r="DO17" s="66">
        <v>11</v>
      </c>
      <c r="DP17" s="66">
        <v>6.82</v>
      </c>
      <c r="DQ17" s="66">
        <v>68</v>
      </c>
      <c r="DR17" s="66">
        <v>25.64</v>
      </c>
      <c r="DS17" s="66"/>
      <c r="DT17" s="66"/>
      <c r="DU17" s="65">
        <v>345</v>
      </c>
      <c r="DV17" s="66">
        <v>360</v>
      </c>
      <c r="DW17" s="66">
        <v>14.3</v>
      </c>
      <c r="DX17" s="66">
        <v>254</v>
      </c>
      <c r="DY17" s="66">
        <v>106</v>
      </c>
      <c r="DZ17" s="65">
        <v>542</v>
      </c>
      <c r="EA17" s="66">
        <v>549</v>
      </c>
      <c r="EB17" s="66">
        <v>23</v>
      </c>
      <c r="EC17" s="19"/>
      <c r="ED17" s="70"/>
      <c r="EE17" s="19"/>
      <c r="EF17" s="19"/>
      <c r="EG17" s="19"/>
      <c r="EH17" s="19"/>
      <c r="EI17" s="19"/>
      <c r="EJ17" s="12">
        <v>40</v>
      </c>
      <c r="EK17" s="76">
        <v>8</v>
      </c>
      <c r="EL17" s="17">
        <f t="shared" si="22"/>
        <v>0.2</v>
      </c>
      <c r="EM17" s="12">
        <f t="shared" si="23"/>
        <v>0.8</v>
      </c>
      <c r="EN17" s="12">
        <f t="shared" si="12"/>
        <v>15</v>
      </c>
      <c r="EO17" s="76">
        <f>ER17+EU17+EX17</f>
        <v>53</v>
      </c>
      <c r="EP17" s="17">
        <f t="shared" si="24"/>
        <v>3.533333333333333</v>
      </c>
      <c r="EQ17" s="12">
        <v>13</v>
      </c>
      <c r="ER17" s="76">
        <v>51</v>
      </c>
      <c r="ES17" s="17">
        <f t="shared" si="25"/>
        <v>3.923076923076923</v>
      </c>
      <c r="ET17" s="12">
        <v>1</v>
      </c>
      <c r="EU17" s="76">
        <v>1</v>
      </c>
      <c r="EV17" s="17">
        <f t="shared" si="26"/>
        <v>1</v>
      </c>
      <c r="EW17" s="12">
        <v>1</v>
      </c>
      <c r="EX17" s="76">
        <v>1</v>
      </c>
      <c r="EY17" s="17">
        <f t="shared" si="27"/>
        <v>1</v>
      </c>
      <c r="EZ17" s="26">
        <f t="shared" si="13"/>
        <v>4.7328</v>
      </c>
      <c r="FA17" s="26">
        <v>2</v>
      </c>
      <c r="FB17" s="43">
        <v>3</v>
      </c>
      <c r="FC17" s="43">
        <v>1.1</v>
      </c>
      <c r="FD17" s="26">
        <v>0</v>
      </c>
      <c r="FE17" s="43">
        <v>0</v>
      </c>
      <c r="FF17" s="43">
        <v>0</v>
      </c>
      <c r="FG17" s="26">
        <v>1</v>
      </c>
      <c r="FH17" s="43">
        <v>4</v>
      </c>
      <c r="FI17" s="43">
        <v>3.6328</v>
      </c>
      <c r="FJ17" s="12">
        <v>14</v>
      </c>
      <c r="FK17" s="12">
        <v>14</v>
      </c>
      <c r="FL17" s="17">
        <f t="shared" si="28"/>
        <v>1</v>
      </c>
      <c r="FM17" s="12">
        <v>8</v>
      </c>
      <c r="FN17" s="8">
        <v>0</v>
      </c>
      <c r="FO17" s="17">
        <f t="shared" si="29"/>
        <v>0</v>
      </c>
      <c r="FP17" s="12">
        <v>1</v>
      </c>
      <c r="FQ17" s="8">
        <v>0</v>
      </c>
      <c r="FR17" s="17">
        <f t="shared" si="30"/>
        <v>0</v>
      </c>
      <c r="FS17" s="16"/>
      <c r="FT17" s="16"/>
      <c r="FU17" s="16"/>
      <c r="FV17" s="12">
        <v>1</v>
      </c>
      <c r="FW17" s="8">
        <v>1</v>
      </c>
      <c r="FX17" s="17">
        <f t="shared" si="33"/>
        <v>1</v>
      </c>
      <c r="FY17" s="12">
        <v>2</v>
      </c>
      <c r="FZ17" s="8">
        <v>2</v>
      </c>
      <c r="GA17" s="17">
        <f t="shared" si="34"/>
        <v>1</v>
      </c>
      <c r="GB17" s="12"/>
      <c r="GC17" s="8">
        <v>2</v>
      </c>
      <c r="GD17" s="12"/>
      <c r="GE17" s="62"/>
      <c r="GF17" s="62"/>
      <c r="GG17" s="62"/>
      <c r="GH17" s="62"/>
      <c r="GI17" s="62"/>
      <c r="GJ17" s="62"/>
      <c r="GK17" s="62"/>
      <c r="GL17" s="62"/>
      <c r="GM17" s="62"/>
      <c r="GN17" s="14"/>
      <c r="GO17" s="14"/>
      <c r="GP17" s="14"/>
      <c r="GQ17" s="14"/>
      <c r="GR17" s="14"/>
    </row>
    <row r="18" s="4" customFormat="1" ht="14.25"/>
    <row r="19" s="4" customFormat="1" ht="14.25"/>
    <row r="20" s="4" customFormat="1" ht="14.25"/>
    <row r="21" s="4" customFormat="1" ht="14.25"/>
    <row r="22" s="4" customFormat="1" ht="14.25"/>
    <row r="23" s="4" customFormat="1" ht="14.25"/>
    <row r="24" s="4" customFormat="1" ht="14.25"/>
    <row r="25" s="4" customFormat="1" ht="14.25"/>
    <row r="26" s="4" customFormat="1" ht="14.25"/>
    <row r="27" s="4" customFormat="1" ht="14.25"/>
    <row r="28" s="4" customFormat="1" ht="14.25"/>
    <row r="29" s="4" customFormat="1" ht="14.25"/>
    <row r="30" s="4" customFormat="1" ht="14.25"/>
    <row r="31" s="4" customFormat="1" ht="14.25"/>
    <row r="32" s="4" customFormat="1" ht="14.25"/>
    <row r="33" s="4" customFormat="1" ht="14.25"/>
    <row r="34" s="4" customFormat="1" ht="14.25"/>
    <row r="35" s="4" customFormat="1" ht="14.25"/>
    <row r="36" s="4" customFormat="1" ht="14.25"/>
    <row r="37" s="4" customFormat="1" ht="14.25"/>
    <row r="38" s="4" customFormat="1" ht="14.25"/>
    <row r="39" s="4" customFormat="1" ht="14.25"/>
    <row r="40" s="4" customFormat="1" ht="14.25"/>
    <row r="41" s="4" customFormat="1" ht="14.25"/>
    <row r="42" s="4" customFormat="1" ht="14.25"/>
    <row r="43" s="4" customFormat="1" ht="14.25"/>
    <row r="44" s="4" customFormat="1" ht="14.25"/>
    <row r="45" s="4" customFormat="1" ht="14.25"/>
    <row r="46" s="4" customFormat="1" ht="14.25"/>
    <row r="47" s="4" customFormat="1" ht="14.25"/>
    <row r="48" s="4" customFormat="1" ht="14.25"/>
    <row r="49" s="4" customFormat="1" ht="14.25"/>
    <row r="50" s="4" customFormat="1" ht="14.25"/>
    <row r="51" s="4" customFormat="1" ht="14.25"/>
    <row r="52" s="4" customFormat="1" ht="14.25"/>
    <row r="53" s="4" customFormat="1" ht="14.25"/>
    <row r="54" s="4" customFormat="1" ht="14.25"/>
    <row r="55" s="4" customFormat="1" ht="14.25"/>
    <row r="56" s="4" customFormat="1" ht="14.25"/>
    <row r="57" s="4" customFormat="1" ht="14.25"/>
    <row r="58" s="4" customFormat="1" ht="14.25"/>
    <row r="59" s="4" customFormat="1" ht="14.25"/>
    <row r="60" s="4" customFormat="1" ht="14.25"/>
    <row r="61" s="4" customFormat="1" ht="14.25"/>
    <row r="62" s="4" customFormat="1" ht="14.25"/>
    <row r="63" s="4" customFormat="1" ht="14.25"/>
    <row r="64" s="4" customFormat="1" ht="14.25"/>
    <row r="65" s="4" customFormat="1" ht="14.25"/>
    <row r="66" s="4" customFormat="1" ht="14.25"/>
    <row r="67" s="4" customFormat="1" ht="14.25"/>
    <row r="68" s="4" customFormat="1" ht="14.25"/>
    <row r="69" s="4" customFormat="1" ht="14.25"/>
    <row r="70" s="4" customFormat="1" ht="14.25"/>
    <row r="71" s="4" customFormat="1" ht="14.25"/>
    <row r="72" s="4" customFormat="1" ht="14.25"/>
    <row r="73" s="4" customFormat="1" ht="14.25"/>
    <row r="74" s="4" customFormat="1" ht="14.25"/>
  </sheetData>
  <sheetProtection/>
  <mergeCells count="138">
    <mergeCell ref="A1:P1"/>
    <mergeCell ref="Q1:AD1"/>
    <mergeCell ref="AE1:AP1"/>
    <mergeCell ref="AQ1:BH1"/>
    <mergeCell ref="BI1:BT1"/>
    <mergeCell ref="BU1:CL1"/>
    <mergeCell ref="CM1:CX1"/>
    <mergeCell ref="CY1:DM1"/>
    <mergeCell ref="DN1:EB1"/>
    <mergeCell ref="EC1:EY1"/>
    <mergeCell ref="EZ1:FO1"/>
    <mergeCell ref="FP1:GD1"/>
    <mergeCell ref="GE1:GR1"/>
    <mergeCell ref="B2:P2"/>
    <mergeCell ref="R2:X2"/>
    <mergeCell ref="Y2:AD2"/>
    <mergeCell ref="AE2:AP2"/>
    <mergeCell ref="AQ2:BH2"/>
    <mergeCell ref="BI2:BT2"/>
    <mergeCell ref="BU2:CL2"/>
    <mergeCell ref="CM2:CX2"/>
    <mergeCell ref="CY2:DM2"/>
    <mergeCell ref="DN2:EB2"/>
    <mergeCell ref="EC2:EI2"/>
    <mergeCell ref="EJ2:EY2"/>
    <mergeCell ref="EZ2:FI2"/>
    <mergeCell ref="FJ2:FL2"/>
    <mergeCell ref="FM2:FO2"/>
    <mergeCell ref="FP2:FR2"/>
    <mergeCell ref="FS2:FU2"/>
    <mergeCell ref="FV2:GD2"/>
    <mergeCell ref="GE2:GJ2"/>
    <mergeCell ref="GK2:GM2"/>
    <mergeCell ref="GN2:GR2"/>
    <mergeCell ref="B3:P3"/>
    <mergeCell ref="R3:X3"/>
    <mergeCell ref="Y3:AD3"/>
    <mergeCell ref="AE3:AP3"/>
    <mergeCell ref="AQ3:BH3"/>
    <mergeCell ref="BI3:BK3"/>
    <mergeCell ref="BL3:BT3"/>
    <mergeCell ref="BU3:CL3"/>
    <mergeCell ref="CM3:CR3"/>
    <mergeCell ref="CS3:CX3"/>
    <mergeCell ref="CY3:EB3"/>
    <mergeCell ref="EC3:EI3"/>
    <mergeCell ref="EJ3:EY3"/>
    <mergeCell ref="EZ3:FI3"/>
    <mergeCell ref="FJ3:FL3"/>
    <mergeCell ref="FM3:FO3"/>
    <mergeCell ref="FP3:FR3"/>
    <mergeCell ref="FS3:FU3"/>
    <mergeCell ref="FV3:GD3"/>
    <mergeCell ref="GE3:GJ3"/>
    <mergeCell ref="GK3:GM3"/>
    <mergeCell ref="GN3:GR3"/>
    <mergeCell ref="B4:D4"/>
    <mergeCell ref="E4:G4"/>
    <mergeCell ref="H4:J4"/>
    <mergeCell ref="K4:M4"/>
    <mergeCell ref="N4:P4"/>
    <mergeCell ref="R4:U4"/>
    <mergeCell ref="V4:X4"/>
    <mergeCell ref="Y4:AA4"/>
    <mergeCell ref="AB4:AD4"/>
    <mergeCell ref="AE4:AG4"/>
    <mergeCell ref="AH4:AM4"/>
    <mergeCell ref="AQ4:AS4"/>
    <mergeCell ref="AT4:AV4"/>
    <mergeCell ref="AW4:AY4"/>
    <mergeCell ref="AZ4:BB4"/>
    <mergeCell ref="BC4:BE4"/>
    <mergeCell ref="BF4:BH4"/>
    <mergeCell ref="BI4:BK4"/>
    <mergeCell ref="BL4:BM4"/>
    <mergeCell ref="BN4:BT4"/>
    <mergeCell ref="BU4:BW4"/>
    <mergeCell ref="BX4:BZ4"/>
    <mergeCell ref="CA4:CC4"/>
    <mergeCell ref="CD4:CF4"/>
    <mergeCell ref="CG4:CI4"/>
    <mergeCell ref="CJ4:CL4"/>
    <mergeCell ref="CM4:CO4"/>
    <mergeCell ref="CP4:CR4"/>
    <mergeCell ref="CS4:CU4"/>
    <mergeCell ref="CV4:CX4"/>
    <mergeCell ref="CY4:DB4"/>
    <mergeCell ref="DC4:DF4"/>
    <mergeCell ref="DG4:DM4"/>
    <mergeCell ref="DN4:DP4"/>
    <mergeCell ref="DQ4:DR4"/>
    <mergeCell ref="DS4:DT4"/>
    <mergeCell ref="DU4:DY4"/>
    <mergeCell ref="DZ4:EB4"/>
    <mergeCell ref="EC4:EI4"/>
    <mergeCell ref="EJ4:EM4"/>
    <mergeCell ref="EN4:EP4"/>
    <mergeCell ref="EQ4:ES4"/>
    <mergeCell ref="ET4:EV4"/>
    <mergeCell ref="EW4:EY4"/>
    <mergeCell ref="FA4:FC4"/>
    <mergeCell ref="FD4:FF4"/>
    <mergeCell ref="FG4:FI4"/>
    <mergeCell ref="FV4:FX4"/>
    <mergeCell ref="FY4:GA4"/>
    <mergeCell ref="GB4:GD4"/>
    <mergeCell ref="GE4:GG4"/>
    <mergeCell ref="GH4:GJ4"/>
    <mergeCell ref="GO4:GR4"/>
    <mergeCell ref="ET7:EY7"/>
    <mergeCell ref="A2:A5"/>
    <mergeCell ref="Q6:Q17"/>
    <mergeCell ref="AN4:AN5"/>
    <mergeCell ref="AO4:AO5"/>
    <mergeCell ref="AP4:AP5"/>
    <mergeCell ref="EC6:EC17"/>
    <mergeCell ref="ED6:ED17"/>
    <mergeCell ref="EE6:EE17"/>
    <mergeCell ref="EF6:EF17"/>
    <mergeCell ref="EG6:EG17"/>
    <mergeCell ref="EH6:EH17"/>
    <mergeCell ref="EI6:EI17"/>
    <mergeCell ref="EZ4:EZ5"/>
    <mergeCell ref="FJ4:FJ5"/>
    <mergeCell ref="FK4:FK5"/>
    <mergeCell ref="FL4:FL5"/>
    <mergeCell ref="FM4:FM5"/>
    <mergeCell ref="FN4:FN5"/>
    <mergeCell ref="FO4:FO5"/>
    <mergeCell ref="FP4:FP5"/>
    <mergeCell ref="FQ4:FQ5"/>
    <mergeCell ref="FR4:FR5"/>
    <mergeCell ref="FS4:FS5"/>
    <mergeCell ref="FT4:FT5"/>
    <mergeCell ref="FU4:FU5"/>
    <mergeCell ref="GK4:GK5"/>
    <mergeCell ref="GL4:GL5"/>
    <mergeCell ref="GM4:GM5"/>
  </mergeCells>
  <printOptions/>
  <pageMargins left="0.35433070866141736" right="0.15748031496062992" top="0.2755905511811024" bottom="0.1968503937007874" header="0.2362204724409449" footer="0.1968503937007874"/>
  <pageSetup horizontalDpi="600" verticalDpi="600" orientation="landscape" paperSize="9" scale="94"/>
  <headerFooter scaleWithDoc="0" alignWithMargins="0">
    <oddFooter>&amp;C第 &amp;P 页</oddFooter>
  </headerFooter>
  <colBreaks count="3" manualBreakCount="3">
    <brk id="16" max="16" man="1"/>
    <brk id="30" max="65535" man="1"/>
    <brk id="4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刘斌</dc:creator>
  <cp:keywords/>
  <dc:description/>
  <cp:lastModifiedBy>WPS_1502418586</cp:lastModifiedBy>
  <cp:lastPrinted>2022-07-04T09:10:08Z</cp:lastPrinted>
  <dcterms:created xsi:type="dcterms:W3CDTF">2022-05-07T17:30:00Z</dcterms:created>
  <dcterms:modified xsi:type="dcterms:W3CDTF">2022-07-27T07:28:54Z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2052-11.1.0.11566</vt:lpwstr>
  </property>
  <property fmtid="{D5CDD505-2E9C-101B-9397-08002B2CF9AE}" pid="4" name="I">
    <vt:lpwstr>089A8218C13C41A3B2C5C492CDF4302A</vt:lpwstr>
  </property>
</Properties>
</file>